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activeTab="1"/>
  </bookViews>
  <sheets>
    <sheet name="SUMMARY" sheetId="1" r:id="rId1"/>
    <sheet name="Consol PL" sheetId="2" r:id="rId2"/>
    <sheet name="BS" sheetId="3" r:id="rId3"/>
    <sheet name="Statement of Equity" sheetId="4" r:id="rId4"/>
    <sheet name="Cash flow" sheetId="5" r:id="rId5"/>
    <sheet name="NOTE 1" sheetId="6" r:id="rId6"/>
  </sheets>
  <definedNames>
    <definedName name="_xlnm.Print_Area" localSheetId="2">'BS'!$A$1:$F$55</definedName>
    <definedName name="_xlnm.Print_Area" localSheetId="4">'Cash flow'!$A$1:$G$42</definedName>
    <definedName name="_xlnm.Print_Area" localSheetId="1">'Consol PL'!$A$1:$K$39</definedName>
    <definedName name="_xlnm.Print_Area" localSheetId="5">'NOTE 1'!$A$4:$L$243</definedName>
    <definedName name="_xlnm.Print_Area" localSheetId="3">'Statement of Equity'!$A$1:$O$50</definedName>
    <definedName name="_xlnm.Print_Area" localSheetId="0">'SUMMARY'!$A$1:$L$33</definedName>
    <definedName name="_xlnm.Print_Titles" localSheetId="5">'NOTE 1'!$8:$8</definedName>
    <definedName name="TABLE" localSheetId="5">'NOTE 1'!#REF!</definedName>
  </definedNames>
  <calcPr fullCalcOnLoad="1"/>
</workbook>
</file>

<file path=xl/sharedStrings.xml><?xml version="1.0" encoding="utf-8"?>
<sst xmlns="http://schemas.openxmlformats.org/spreadsheetml/2006/main" count="555" uniqueCount="341">
  <si>
    <t>On 10 December 2003, the company announced its intention to embark on  a financing programme of RM350 million by undertaking the following issues:</t>
  </si>
  <si>
    <t xml:space="preserve">Issuance of bank guaranteed redeemable convertible bonds (‘RCB’) of RM100 million in nominal value.
</t>
  </si>
  <si>
    <t xml:space="preserve">Issuance of bank guaranteed serial bonds (‘Serial Bonds’) of RM250 million in nominal value.
</t>
  </si>
  <si>
    <t>The Unaudited Condensed Consolidated Statements of Changes of Equity should be read in conjunction with the Audited Financial Statements for the Year Ended 31 December 2003.</t>
  </si>
  <si>
    <t>The Unaudited Condensed Consolidated Income Statements should be read in conjunction with the Audited Financial Statements for the Year Ended 31 December 2003.</t>
  </si>
  <si>
    <t>#</t>
  </si>
  <si>
    <t>Prior Year Adjustments as set out in Note 28 of Y2003 Audited Financial Statements.</t>
  </si>
  <si>
    <t xml:space="preserve"> - prior year adjustments #</t>
  </si>
  <si>
    <t>There were no unusual  items affecting assets, liabilities, equity, net income or cash flows.</t>
  </si>
  <si>
    <t>A5.</t>
  </si>
  <si>
    <t>Change in Estimates</t>
  </si>
  <si>
    <t>A6.</t>
  </si>
  <si>
    <t>Debts and Equity Securities</t>
  </si>
  <si>
    <t>A7.</t>
  </si>
  <si>
    <t>Dividends Paid</t>
  </si>
  <si>
    <t>A8.</t>
  </si>
  <si>
    <t>Segmental Information</t>
  </si>
  <si>
    <t>Segmental Information (Cont'd.)</t>
  </si>
  <si>
    <t>A9.</t>
  </si>
  <si>
    <t>Carrying Amounts of Revalued Assets</t>
  </si>
  <si>
    <t>A10.</t>
  </si>
  <si>
    <t>Subsequent Events</t>
  </si>
  <si>
    <t>A11.</t>
  </si>
  <si>
    <t>A12.</t>
  </si>
  <si>
    <t>Changes in Contingent Liabilities and Contingent Assets</t>
  </si>
  <si>
    <t>A13.</t>
  </si>
  <si>
    <t>Part B - Explanatory Notes Pursuant to Appendix 9B of the Listing Requirements of MSEB</t>
  </si>
  <si>
    <t>B14.</t>
  </si>
  <si>
    <t>B15.</t>
  </si>
  <si>
    <t>B16</t>
  </si>
  <si>
    <t>Prospect for the Current Financial Period</t>
  </si>
  <si>
    <t>B18.</t>
  </si>
  <si>
    <t>B19.</t>
  </si>
  <si>
    <t>Sale of  Unquoted Investments and Properties</t>
  </si>
  <si>
    <t>B20.</t>
  </si>
  <si>
    <t>B21.</t>
  </si>
  <si>
    <t>B22.</t>
  </si>
  <si>
    <t>B23.</t>
  </si>
  <si>
    <t>Changes in Material Litigations</t>
  </si>
  <si>
    <t>B24.</t>
  </si>
  <si>
    <t>B25.</t>
  </si>
  <si>
    <t>Dividend Payable</t>
  </si>
  <si>
    <t>B26.</t>
  </si>
  <si>
    <t>27.</t>
  </si>
  <si>
    <t xml:space="preserve">2004  </t>
  </si>
  <si>
    <t>B17.</t>
  </si>
  <si>
    <t>New loans</t>
  </si>
  <si>
    <t>Repayment of loans</t>
  </si>
  <si>
    <t>Other borrowings</t>
  </si>
  <si>
    <t>Material Changes in Quarterly Results Compared to The Results of the Immediate  Preceding Quarter</t>
  </si>
  <si>
    <t>Change in Group structure</t>
  </si>
  <si>
    <t>Purchases or disposals of quoted securities during the current financial period.</t>
  </si>
  <si>
    <t>Quoted investments:</t>
  </si>
  <si>
    <t>Purchases</t>
  </si>
  <si>
    <t>Sale proceeds</t>
  </si>
  <si>
    <t>Net cash from operating activities</t>
  </si>
  <si>
    <t>Tax paid</t>
  </si>
  <si>
    <t>UNAUDITED CONDENSED CONSOLIDATED INCOME STATEMENTS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</si>
  <si>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</si>
  <si>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</si>
  <si>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</si>
  <si>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</si>
  <si>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</si>
  <si>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</si>
  <si>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</si>
  <si>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Capital expenditure</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</si>
  <si>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</si>
  <si>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</si>
  <si>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</si>
  <si>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</si>
  <si>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</si>
  <si>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</si>
  <si>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</si>
  <si>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</si>
  <si>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</si>
  <si>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</si>
  <si>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</si>
  <si>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</si>
  <si>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</si>
  <si>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</si>
  <si>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</si>
  <si>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</si>
  <si>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</si>
  <si>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</si>
  <si>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</si>
  <si>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</si>
  <si>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</si>
  <si>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</si>
  <si>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</si>
  <si>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</si>
  <si>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</si>
  <si>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</si>
  <si>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</si>
  <si>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</si>
  <si>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</si>
  <si>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</si>
  <si>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</si>
  <si>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</si>
  <si>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</si>
  <si>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</si>
  <si>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</si>
  <si>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</si>
  <si>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</si>
  <si>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</si>
  <si>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</si>
  <si>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</si>
  <si>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</si>
  <si>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Current</t>
  </si>
  <si>
    <t xml:space="preserve"> - Deferred</t>
  </si>
  <si>
    <t xml:space="preserve"> - Associates</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</si>
  <si>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</si>
  <si>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</si>
  <si>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</si>
  <si>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</si>
  <si>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</si>
  <si>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</si>
  <si>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</si>
  <si>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</si>
  <si>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</si>
  <si>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</si>
  <si>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</si>
  <si>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</si>
  <si>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</si>
  <si>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</si>
  <si>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</si>
  <si>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</si>
  <si>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</si>
  <si>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</si>
  <si>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</si>
  <si>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</si>
  <si>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</si>
  <si>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</si>
  <si>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</si>
  <si>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</si>
  <si>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</si>
  <si>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</si>
  <si>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</si>
  <si>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</si>
  <si>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</si>
  <si>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</si>
  <si>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</si>
  <si>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</si>
  <si>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</si>
  <si>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</si>
  <si>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Shareholders' equity</t>
  </si>
  <si>
    <t>Others</t>
  </si>
  <si>
    <t>15</t>
  </si>
  <si>
    <t>16</t>
  </si>
  <si>
    <t>20</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</si>
  <si>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</si>
  <si>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</si>
  <si>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</si>
  <si>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</si>
  <si>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</si>
  <si>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</si>
  <si>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</si>
  <si>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</si>
  <si>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</si>
  <si>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</si>
  <si>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</si>
  <si>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2.</t>
  </si>
  <si>
    <t>3.</t>
  </si>
  <si>
    <t>4.</t>
  </si>
  <si>
    <t>5.</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</si>
  <si>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</si>
  <si>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</si>
  <si>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</si>
  <si>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</si>
  <si>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</si>
  <si>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</si>
  <si>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</si>
  <si>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</si>
  <si>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6.</t>
  </si>
  <si>
    <t>7.</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</si>
  <si>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</si>
  <si>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</si>
  <si>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</si>
  <si>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</si>
  <si>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</si>
  <si>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</si>
  <si>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</si>
  <si>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</si>
  <si>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</si>
  <si>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</si>
  <si>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</si>
  <si>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</si>
  <si>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</si>
  <si>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</si>
  <si>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</si>
  <si>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</si>
  <si>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</si>
  <si>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</si>
  <si>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</si>
  <si>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</si>
  <si>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</si>
  <si>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</si>
  <si>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</si>
  <si>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</si>
  <si>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</si>
  <si>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</si>
  <si>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</si>
  <si>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</si>
  <si>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</si>
  <si>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</si>
  <si>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Loss after taxation</t>
  </si>
  <si>
    <t xml:space="preserve">For the quarter ended </t>
  </si>
  <si>
    <t>Basis of Preparation</t>
  </si>
  <si>
    <t>SUMMARY OF FINANCIAL INFORMATION</t>
  </si>
  <si>
    <t>END</t>
  </si>
  <si>
    <t>As at End of Current Quarter</t>
  </si>
  <si>
    <t xml:space="preserve">As at Preceding Financial Year </t>
  </si>
  <si>
    <t>Net Tangible Assets</t>
  </si>
  <si>
    <t>Capital Commitments</t>
  </si>
  <si>
    <t>Authorised but not contracted:</t>
  </si>
  <si>
    <t>Authorised and contracted:</t>
  </si>
  <si>
    <t xml:space="preserve">Capital expenditure </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</si>
  <si>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</si>
  <si>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</si>
  <si>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Rubber (per kg)</t>
  </si>
  <si>
    <t>Planted areas (hectares)</t>
  </si>
  <si>
    <t>Oil palm - mature</t>
  </si>
  <si>
    <t xml:space="preserve">               - immature</t>
  </si>
  <si>
    <t>Rubber - mature</t>
  </si>
  <si>
    <t>Average Selling Prices (RM)</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</si>
  <si>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</si>
  <si>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</si>
  <si>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</si>
  <si>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</si>
  <si>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</si>
  <si>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</si>
  <si>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</si>
  <si>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</si>
  <si>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*Statutory </t>
  </si>
  <si>
    <t xml:space="preserve">*Other </t>
  </si>
  <si>
    <r>
      <t>NOTES</t>
    </r>
    <r>
      <rPr>
        <b/>
        <u val="single"/>
        <sz val="20"/>
        <rFont val="Times New Roman"/>
        <family val="1"/>
      </rPr>
      <t xml:space="preserve"> </t>
    </r>
  </si>
  <si>
    <t>Denotes non distributable reserves.</t>
  </si>
  <si>
    <t xml:space="preserve">* </t>
  </si>
  <si>
    <t xml:space="preserve">Note: For full text of the above announcement, please access the KLSE Web site at www.klse.com.my
</t>
  </si>
  <si>
    <t xml:space="preserve">  income statement </t>
  </si>
  <si>
    <t>The Group's effective tax rate for the current financial year-to-date is higher than the statutory rate of tax applicable mainly due to the disallowance for tax purposes of certain expenses, in addition to losses incurred by certain group companies for which group relief is not available in Malaysia.</t>
  </si>
  <si>
    <t>Rubber - Kilos</t>
  </si>
  <si>
    <t>Notes on variance in actual profit and shortfall in profit guarantee</t>
  </si>
  <si>
    <t>Profit/(loss) after taxation and minority shareholders</t>
  </si>
  <si>
    <t>2003</t>
  </si>
  <si>
    <t xml:space="preserve">Net gain not recognised </t>
  </si>
  <si>
    <t xml:space="preserve">  in the income statement:</t>
  </si>
  <si>
    <t>Earnings per share - sen</t>
  </si>
  <si>
    <t>Profit attributable to shareholders</t>
  </si>
  <si>
    <t>Profit before taxation</t>
  </si>
  <si>
    <t xml:space="preserve">2003 </t>
  </si>
  <si>
    <t xml:space="preserve"> - as restated</t>
  </si>
  <si>
    <t>Under provision in prior years</t>
  </si>
  <si>
    <t>FFB (per MT)</t>
  </si>
  <si>
    <t>Palm oil (per MT)</t>
  </si>
  <si>
    <t>Palm kernel (per MT)</t>
  </si>
  <si>
    <t>Net gains/(losses) not recognised in the</t>
  </si>
  <si>
    <t xml:space="preserve"> - as previously reported</t>
  </si>
  <si>
    <t xml:space="preserve">Dividend paid </t>
  </si>
  <si>
    <t>Dividend paid</t>
  </si>
  <si>
    <t>Transfer during the period</t>
  </si>
  <si>
    <t>Other investment result</t>
  </si>
  <si>
    <t>Profit/(loss) before tax</t>
  </si>
  <si>
    <t>Net of tax - Paid</t>
  </si>
  <si>
    <t xml:space="preserve"> - Islamic Bonds</t>
  </si>
  <si>
    <t xml:space="preserve">Net (losses)/gains not recognised </t>
  </si>
  <si>
    <t xml:space="preserve"> - Redeemable Convertible Bonds</t>
  </si>
  <si>
    <t>Amortisation of (goodwill)/negative goodwill</t>
  </si>
  <si>
    <t xml:space="preserve"> - pursuant to ESOS</t>
  </si>
  <si>
    <t>Share issue expenses</t>
  </si>
  <si>
    <t>[Restated]</t>
  </si>
  <si>
    <t>Diluted earnings per share</t>
  </si>
  <si>
    <t>Loss on disposal</t>
  </si>
  <si>
    <t>Goodwill on consolidation</t>
  </si>
  <si>
    <t>Dilution in Associate</t>
  </si>
  <si>
    <t>Capital expenditure &amp; construction of investment property</t>
  </si>
  <si>
    <t>Reserve on consolidation</t>
  </si>
  <si>
    <t>Additional investments in Subsidiary and Associate</t>
  </si>
  <si>
    <t xml:space="preserve">2004 </t>
  </si>
  <si>
    <t>Balance at 1 January 2004</t>
  </si>
  <si>
    <t>Issue of shares pursuant to esos</t>
  </si>
  <si>
    <t>Balance at 1 January 2003</t>
  </si>
  <si>
    <t>The Unaudited Condensed Consolidated Balance Sheets should be read in conjunction with the Audited Financial Statements for the Year Ended 31 December 2003.</t>
  </si>
  <si>
    <t>2004</t>
  </si>
  <si>
    <t>Part A - Explanatory Notes Pursuant to MASB 26</t>
  </si>
  <si>
    <t>Auditors' Report on Preceding Annual Financial Statements</t>
  </si>
  <si>
    <t>Comments about Seasonal or Cyclical Factors</t>
  </si>
  <si>
    <t>A1.</t>
  </si>
  <si>
    <t>A2.</t>
  </si>
  <si>
    <t>A3.</t>
  </si>
  <si>
    <t>A4.</t>
  </si>
  <si>
    <t>Unusual Items Due to Their Nature, Size or Incidence</t>
  </si>
  <si>
    <t>Net tangible assets per share - RM</t>
  </si>
  <si>
    <t>The Unaudited Condensed Consolidated Cash Flow Statement should be read in conjunction with the Audited Financial Statements for the Year Ended 31 December 2003.</t>
  </si>
  <si>
    <t>Long term borrowings</t>
  </si>
  <si>
    <t>Borrowings</t>
  </si>
  <si>
    <t>Deferred tax liabilities</t>
  </si>
  <si>
    <t>Deferred tax assets</t>
  </si>
  <si>
    <t>The disclosure requirements for explanatory notes for the variance of actual profit after tax and minority interests and shortfall in profit guarantee are not applicable.</t>
  </si>
  <si>
    <t xml:space="preserve">The Group's effective tax rate for the period is higher than the statutory rate of tax applicable mainly due to the disallowance for tax purposes of certain expenses, in addition to losses incurred by certain group companies for which group relief is not available in Malaysia.   </t>
  </si>
  <si>
    <t>The accounting policies and method of computation adopted by the Group are consistent with those used in the preparation of the Y2003 Audited Financial Statements.  The comparative figures for the current quarter and cumulative quarter have been restated to reflect the adjustments arising from the changes in accounting policies during the previous year as set out in Note 28 of the Y2003 Annual Report.</t>
  </si>
  <si>
    <t>In March 2004, the dissenting shareholders of Kuala Sidim Berhad ("KSB") who collectively held 287,000 KSB shares being the Plaintiffs in Kuala Lumpur High Court Originating Summonses Nos: D2-24-230-2003 and D5-24-229-2003, have settled and withdrawn the actions. The Court has accordingly recorded Boustead's right to acquire the Dissenting Shareholders' shares and the dismissal of the actions.</t>
  </si>
  <si>
    <t>For the quarter ended 30 June 2004</t>
  </si>
  <si>
    <t xml:space="preserve">There were no subsequent events as at 9 August 2004 that will materially affect the financial statements of the financial period under review. </t>
  </si>
  <si>
    <t>There were no other corporate proposals announced or pending completion as at 9 August 2004.</t>
  </si>
  <si>
    <t>The Group does not have any off balance sheet financial instruments as at 9 August 2004.</t>
  </si>
  <si>
    <t>As at 9 August 2004, there were no other changes in material litigation, including the status of pending material litigation since the last annual balance sheet as at 31 December 2003, except as disclosed above.</t>
  </si>
  <si>
    <t>Total group borrowings as at 30 June 2004 are as follows:-</t>
  </si>
  <si>
    <t>Notes to the Interim Financial Report for the Quarter Ended 30 June 2004</t>
  </si>
  <si>
    <t>The Group has the following commitments as at 30 June 2004:</t>
  </si>
  <si>
    <t>Details of investments in quoted shares as at 30 June 2004 are as follows:-</t>
  </si>
  <si>
    <t>Boustead Plantations Berhad (formerly known as Kuala Sidim Berhad) became a wholly owned subsidiary of the Group as at 31 March 2004.  There were no other material changes in the composition of the Group during the period under review.</t>
  </si>
  <si>
    <t>Reversal of deferred tax provision on surplus</t>
  </si>
  <si>
    <t>As at 30 June 2004</t>
  </si>
  <si>
    <t>Balance at 30 June 2003</t>
  </si>
  <si>
    <t>30 June 2004</t>
  </si>
  <si>
    <t>Balance at 30 June 2004</t>
  </si>
  <si>
    <t>Included above is a short term loan of RM48.26 million (US Dollar: 12.70 million) which is denominated in US Dollar.  All other borrowings are denominated in Ringgit Malaysia.</t>
  </si>
  <si>
    <t xml:space="preserve">A final dividend of 17.5% or 8.75 sen per share less tax  amounting to RM36,176,000 in respect of the previous financial year was paid on 11 June 2004.  </t>
  </si>
  <si>
    <t>During the current financial year-to-date, the Company increased its issued and fully paid up share capital from RM 272,873,000 to RM 287,892,000, as a result of the issue and allotment of 30,038,000 new ordinary shares of RM0.50 each to eligible employees who had exercised their options pursuant to the Boustead Holdings Berhad Employees' Share Option Scheme ("ESOS").</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</si>
  <si>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</si>
  <si>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</si>
  <si>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</si>
  <si>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</si>
  <si>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</si>
  <si>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Gain on disposal of properties</t>
  </si>
  <si>
    <t>Gain on sale of unquoted investments</t>
  </si>
  <si>
    <t>Diluted earnings per share (sen)</t>
  </si>
  <si>
    <t>UNAUDITED CONDENSED CONSOLIDATED BALANCE SHEET</t>
  </si>
  <si>
    <t xml:space="preserve">Finance &amp; Investment Division's performance for the current quarter is marginally better than the preceding quarter, mainly due to improvements posted by Affin Holdings.     </t>
  </si>
  <si>
    <t xml:space="preserve">The pending legal claim against the Group's joint venture plantation described in Note 35(iii) of the Y2003 Annual Report has been satisfactorily resolved by out-of-court settlement with the claimants.    The status of the other contingent liabilities  disclosed in the 2003 Annual Report remains unchanged as at 9 August 2004.  No other contingent liability has arisen since the financial year end. </t>
  </si>
  <si>
    <t xml:space="preserve">On 17 November 2003, our subsidiary, SCB Developments Berhad now renamed Boustead Properties Berhad announced to the Bursa Malaysia, its intention to undertake a one-for-four rights issue of up to 48,168,248 new ordinary shares (‘Right Shares’) of RM1.00 each and a subsequent one-for-four proposed bonus issue of up to 60,210,310 new ordinary shares of RM1.00.    All the necessary approvals for these proposals have been obtained, and the issue price for the Right Shares has now been fixed at RM4.65 per share. 
</t>
  </si>
  <si>
    <t>The interim financial statements are unaudited and have been prepared in compliance with the requirements of MASB 26: Interim Financial Reporting and paragraph 9.22 of the Listing Requirements of Bursa Malaysia, and should be read in conjunction with the Group's audited financial statements for the year ended 31 December 2003.</t>
  </si>
  <si>
    <t xml:space="preserve">Finance &amp; Investment Division posted a healthy profit of RM28.58 million during the cumulative period, reflecting the improvement in contributions from Affin Holdings while the insurance associate also enjoyed satisfactory underwriting results to post better earnings during the current period.    Manufacturing Division's profit of RM11.41 million for the six months was 8% better than the corresponding period last year, mainly due to stronger contributions from associates.   The Trading Division also performed better during the current period under review. </t>
  </si>
  <si>
    <r>
      <t xml:space="preserve">The Group's pre-tax profit for the quarter of RM53.82 million was lower than the previous quarter's contribution of RM77.88 million by RM24.06 million or 31%.   Compared with the previous quarter, the </t>
    </r>
    <r>
      <rPr>
        <sz val="14"/>
        <rFont val="Times New Roman"/>
        <family val="1"/>
      </rPr>
      <t xml:space="preserve">Plantation Division's profit during the current quarter was RM21.31 million lower, as both the FFB crop and CPO prices declined by 8% and 4% respectively, in addition to some increase in outlay on manuring and other upkeep cost.   Property Division's profit for the quarter is 6% or RM1.24 million lower than the gain registered in the preceding quarter due to a small decline in progress billings.  </t>
    </r>
  </si>
  <si>
    <t xml:space="preserve">For the six months ended 30 June 2004, the Group posted an unaudited profit before tax of RM131.70 million representing a 62% improvement over last year's gain of RM81.09 million.   Plantation Division's contribution of RM50.2 million was consistent with last year as the effects of better palm product prices were offset by higher operating cost and interest expense.  During the period, the Division enjoyed more favourable palm oil prices which averaged RM1,725 per MT (Last year: RM1,518) in addition to a 3% increase in FFB crop.     The higher number of properties launched during the second half of 2003 enabled the Property Division to report a higher gross revenue of RM136.99 million (2003: RM69.67 million) during the current period.  Accordingly,  the Division contributed a higher pre-tax profit of RM42.38 million that was 36% better than last year's gain of RM31.12 million.   </t>
  </si>
  <si>
    <r>
      <t>Plantations' earnings for the year will very much be dependent on palm oil prices.  While palm oil prices have recently softened, prices for the remainder of the year are expected to stay at attractive levels.  This together with higher production volume would enable the Plantation Division to register a reasonable performance for the remainder of the year.    Property Division will also be a major profit contributor, as the development activities at Mutiara Damansara and Mutiara Rini are expected to benefit from the general improvements in market sentiments as the nation's  economic recovery is progressing smoothly.     Affin Group is expected to be profitable, in line with the expected recovery of the Malaysian economy.       UAC will continue to contribute s</t>
    </r>
    <r>
      <rPr>
        <sz val="14"/>
        <rFont val="Times New Roman"/>
        <family val="0"/>
      </rPr>
      <t xml:space="preserve">ignificantly towards the bottom line of the Manufacturing Division.  The other divisions are expected to perform satisfactorily for the rest of the year.    </t>
    </r>
  </si>
  <si>
    <t>Net of tax declared</t>
  </si>
  <si>
    <t>The Directors have declared an interim dividend of 10% or 5 sen (2003: 7.5% or 3.75 sen) per share less tax in respect of the year ending 31 December 2004.   The dividend will be paid on 8 November 2004 to shareholders registered in the Register of Members at the close of business on 12 October 2004.</t>
  </si>
  <si>
    <t>31 December</t>
  </si>
  <si>
    <t>Audited</t>
  </si>
  <si>
    <t>All the necessary approvals have been obtained.  The Serial Bonds amounting to RM250 million were issued on 9 July 2004, while the RCB will be issued on 19 August 2004.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</si>
</sst>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0.0%"/>
    <numFmt numFmtId="191" formatCode="#,##0.0_);\(#,##0.0\)"/>
    <numFmt numFmtId="192" formatCode="_(* #,##0_);_(* \(#,##0\);_(* &quot;-&quot;??_);_(@_)"/>
    <numFmt numFmtId="193" formatCode="_(* #,##0.0_);_(* \(#,##0.0\);_(* &quot;-&quot;??_);_(@_)"/>
    <numFmt numFmtId="194" formatCode="dd/mmm/yyyy"/>
    <numFmt numFmtId="195" formatCode="#,##0;\(#,##0\)"/>
    <numFmt numFmtId="196" formatCode="0.0"/>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 numFmtId="226" formatCode="_(* #,##0_);[Red]_(* \(#,##0\);_(* &quot;-&quot;_);_(@_)"/>
    <numFmt numFmtId="227" formatCode="_(* #,##0.00_);_(* \(#,##0.00\);_(* &quot;-&quot;_);_(@_)"/>
  </numFmts>
  <fonts count="44">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b/>
      <sz val="10"/>
      <color indexed="8"/>
      <name val="Arial"/>
      <family val="2"/>
    </font>
    <font>
      <sz val="10"/>
      <color indexed="8"/>
      <name val="Times New Roman"/>
      <family val="1"/>
    </font>
    <font>
      <b/>
      <u val="single"/>
      <sz val="20"/>
      <name val="Times New Roman"/>
      <family val="1"/>
    </font>
    <font>
      <sz val="14"/>
      <color indexed="8"/>
      <name val="Times New Roman"/>
      <family val="1"/>
    </font>
    <font>
      <b/>
      <sz val="14"/>
      <name val="Arial"/>
      <family val="0"/>
    </font>
    <font>
      <i/>
      <sz val="14"/>
      <name val="Times New Roman"/>
      <family val="1"/>
    </font>
    <font>
      <b/>
      <sz val="11"/>
      <name val="Times New Roman"/>
      <family val="1"/>
    </font>
    <font>
      <sz val="13"/>
      <name val="Times New Roman"/>
      <family val="1"/>
    </font>
    <font>
      <sz val="13"/>
      <name val="Arial"/>
      <family val="0"/>
    </font>
    <font>
      <sz val="14"/>
      <color indexed="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9" fontId="4" fillId="0" borderId="0" applyFont="0" applyFill="0" applyBorder="0" applyAlignment="0" applyProtection="0"/>
    <xf numFmtId="188" fontId="4"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624">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
    </xf>
    <xf numFmtId="37" fontId="8" fillId="0" borderId="0" xfId="0" applyNumberFormat="1" applyFont="1" applyFill="1" applyBorder="1" applyAlignment="1">
      <alignment/>
    </xf>
    <xf numFmtId="37" fontId="23" fillId="0" borderId="0" xfId="0" applyNumberFormat="1" applyFont="1" applyFill="1" applyAlignment="1">
      <alignment horizontal="justify" wrapText="1"/>
    </xf>
    <xf numFmtId="38" fontId="8" fillId="0" borderId="0" xfId="0" applyNumberFormat="1" applyFont="1" applyFill="1" applyAlignment="1">
      <alignment/>
    </xf>
    <xf numFmtId="38" fontId="4" fillId="0" borderId="0" xfId="0" applyNumberFormat="1" applyFont="1" applyFill="1" applyAlignment="1">
      <alignment/>
    </xf>
    <xf numFmtId="38" fontId="16" fillId="0" borderId="0" xfId="0" applyNumberFormat="1" applyFont="1" applyFill="1" applyAlignment="1">
      <alignment horizontal="right"/>
    </xf>
    <xf numFmtId="38" fontId="9" fillId="0" borderId="0" xfId="0" applyNumberFormat="1" applyFont="1" applyFill="1" applyAlignment="1">
      <alignment horizontal="right"/>
    </xf>
    <xf numFmtId="38" fontId="3" fillId="0" borderId="0" xfId="0" applyNumberFormat="1" applyFont="1" applyFill="1" applyAlignment="1">
      <alignment/>
    </xf>
    <xf numFmtId="38" fontId="7" fillId="0" borderId="0" xfId="0" applyNumberFormat="1" applyFont="1" applyFill="1" applyAlignment="1">
      <alignment horizontal="right"/>
    </xf>
    <xf numFmtId="38" fontId="7" fillId="0" borderId="0" xfId="0" applyNumberFormat="1" applyFont="1" applyFill="1" applyAlignment="1">
      <alignment/>
    </xf>
    <xf numFmtId="38" fontId="8" fillId="0" borderId="0" xfId="0" applyNumberFormat="1" applyFont="1" applyFill="1" applyBorder="1" applyAlignment="1">
      <alignment/>
    </xf>
    <xf numFmtId="38" fontId="8" fillId="0" borderId="0" xfId="0" applyNumberFormat="1" applyFont="1" applyFill="1" applyAlignment="1" quotePrefix="1">
      <alignment/>
    </xf>
    <xf numFmtId="38" fontId="4" fillId="0" borderId="0" xfId="0" applyNumberFormat="1" applyFont="1" applyFill="1" applyBorder="1" applyAlignment="1">
      <alignment/>
    </xf>
    <xf numFmtId="38" fontId="8" fillId="0" borderId="0" xfId="0" applyNumberFormat="1" applyFont="1" applyFill="1" applyAlignment="1">
      <alignment wrapText="1"/>
    </xf>
    <xf numFmtId="38" fontId="12" fillId="0" borderId="0" xfId="0" applyNumberFormat="1" applyFont="1" applyFill="1" applyAlignment="1">
      <alignment/>
    </xf>
    <xf numFmtId="38" fontId="13" fillId="0" borderId="0" xfId="0" applyNumberFormat="1" applyFont="1" applyFill="1" applyAlignment="1">
      <alignment/>
    </xf>
    <xf numFmtId="38" fontId="4" fillId="0" borderId="0" xfId="0" applyNumberFormat="1" applyFont="1" applyFill="1" applyAlignment="1" quotePrefix="1">
      <alignment/>
    </xf>
    <xf numFmtId="37" fontId="19" fillId="0" borderId="0" xfId="0" applyNumberFormat="1" applyFont="1" applyFill="1" applyAlignment="1">
      <alignment/>
    </xf>
    <xf numFmtId="37" fontId="21"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xf>
    <xf numFmtId="37" fontId="19" fillId="0" borderId="1" xfId="0" applyNumberFormat="1" applyFont="1" applyFill="1" applyBorder="1" applyAlignment="1">
      <alignment/>
    </xf>
    <xf numFmtId="37" fontId="19" fillId="0" borderId="2" xfId="0" applyNumberFormat="1" applyFont="1" applyFill="1" applyBorder="1" applyAlignment="1">
      <alignment/>
    </xf>
    <xf numFmtId="37" fontId="22" fillId="0" borderId="0" xfId="0" applyNumberFormat="1" applyFont="1" applyFill="1" applyAlignment="1">
      <alignment/>
    </xf>
    <xf numFmtId="37" fontId="19" fillId="0" borderId="0" xfId="0" applyNumberFormat="1" applyFont="1" applyFill="1" applyAlignment="1">
      <alignment vertical="center"/>
    </xf>
    <xf numFmtId="37" fontId="19" fillId="0" borderId="0" xfId="0" applyNumberFormat="1" applyFont="1" applyFill="1" applyAlignment="1">
      <alignment wrapText="1"/>
    </xf>
    <xf numFmtId="37" fontId="5" fillId="0" borderId="0" xfId="0" applyNumberFormat="1" applyFont="1" applyFill="1" applyAlignment="1">
      <alignment vertical="center"/>
    </xf>
    <xf numFmtId="37" fontId="19" fillId="0" borderId="0" xfId="0" applyNumberFormat="1" applyFont="1" applyFill="1" applyBorder="1" applyAlignment="1">
      <alignment vertical="center"/>
    </xf>
    <xf numFmtId="37" fontId="19" fillId="0" borderId="0" xfId="0" applyNumberFormat="1" applyFont="1" applyFill="1" applyAlignment="1" quotePrefix="1">
      <alignment/>
    </xf>
    <xf numFmtId="37" fontId="19" fillId="0" borderId="0" xfId="0" applyNumberFormat="1" applyFont="1" applyFill="1" applyAlignment="1">
      <alignment horizontal="justify"/>
    </xf>
    <xf numFmtId="169" fontId="19" fillId="0" borderId="1" xfId="15" applyFont="1" applyFill="1" applyBorder="1" applyAlignment="1">
      <alignment/>
    </xf>
    <xf numFmtId="37" fontId="19" fillId="0" borderId="0" xfId="0" applyNumberFormat="1" applyFont="1" applyFill="1" applyAlignment="1">
      <alignment horizontal="justify" wrapText="1"/>
    </xf>
    <xf numFmtId="37" fontId="5" fillId="0" borderId="0" xfId="0" applyNumberFormat="1" applyFont="1" applyFill="1" applyAlignment="1">
      <alignment horizontal="right"/>
    </xf>
    <xf numFmtId="37" fontId="23" fillId="0" borderId="0" xfId="0" applyNumberFormat="1" applyFont="1" applyFill="1" applyAlignment="1">
      <alignment/>
    </xf>
    <xf numFmtId="37" fontId="21" fillId="0" borderId="0" xfId="0" applyNumberFormat="1" applyFont="1" applyFill="1" applyBorder="1" applyAlignment="1">
      <alignment/>
    </xf>
    <xf numFmtId="169" fontId="19" fillId="0" borderId="0" xfId="0" applyNumberFormat="1" applyFont="1" applyFill="1" applyBorder="1" applyAlignment="1">
      <alignment/>
    </xf>
    <xf numFmtId="37" fontId="21" fillId="0" borderId="0" xfId="0" applyNumberFormat="1" applyFont="1" applyFill="1" applyBorder="1" applyAlignment="1">
      <alignment vertical="center"/>
    </xf>
    <xf numFmtId="169" fontId="21" fillId="0" borderId="0" xfId="0" applyNumberFormat="1" applyFont="1" applyFill="1" applyBorder="1" applyAlignment="1">
      <alignment vertical="center"/>
    </xf>
    <xf numFmtId="169" fontId="21" fillId="0" borderId="1" xfId="15" applyFont="1" applyFill="1" applyBorder="1" applyAlignment="1">
      <alignment/>
    </xf>
    <xf numFmtId="37" fontId="0" fillId="0" borderId="0" xfId="0" applyNumberFormat="1" applyFont="1" applyFill="1" applyAlignment="1">
      <alignment/>
    </xf>
    <xf numFmtId="37" fontId="7" fillId="0" borderId="0" xfId="0" applyNumberFormat="1" applyFont="1" applyFill="1" applyAlignment="1">
      <alignment/>
    </xf>
    <xf numFmtId="37" fontId="19" fillId="0" borderId="0" xfId="0" applyNumberFormat="1" applyFont="1" applyFill="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vertical="center"/>
    </xf>
    <xf numFmtId="37" fontId="19" fillId="0" borderId="0" xfId="0" applyNumberFormat="1" applyFont="1" applyFill="1" applyBorder="1" applyAlignment="1">
      <alignment horizontal="right"/>
    </xf>
    <xf numFmtId="169" fontId="19" fillId="0" borderId="0" xfId="0" applyNumberFormat="1" applyFont="1" applyFill="1" applyBorder="1" applyAlignment="1">
      <alignment horizontal="right"/>
    </xf>
    <xf numFmtId="37" fontId="28" fillId="0" borderId="0" xfId="0" applyNumberFormat="1" applyFont="1" applyFill="1" applyAlignment="1">
      <alignment horizontal="center"/>
    </xf>
    <xf numFmtId="37" fontId="28" fillId="0" borderId="0" xfId="0" applyNumberFormat="1" applyFont="1" applyFill="1" applyAlignment="1">
      <alignment horizontal="right"/>
    </xf>
    <xf numFmtId="37" fontId="29" fillId="0" borderId="0" xfId="0" applyNumberFormat="1" applyFont="1" applyFill="1" applyAlignment="1">
      <alignment/>
    </xf>
    <xf numFmtId="194" fontId="27" fillId="0" borderId="0" xfId="0" applyNumberFormat="1" applyFont="1" applyFill="1" applyAlignment="1" quotePrefix="1">
      <alignment horizontal="center"/>
    </xf>
    <xf numFmtId="194" fontId="27" fillId="0" borderId="0" xfId="0" applyNumberFormat="1" applyFont="1" applyFill="1" applyAlignment="1">
      <alignment horizontal="center"/>
    </xf>
    <xf numFmtId="37" fontId="30" fillId="0" borderId="0" xfId="0" applyNumberFormat="1" applyFont="1" applyFill="1" applyAlignment="1">
      <alignment horizontal="center"/>
    </xf>
    <xf numFmtId="37" fontId="31" fillId="0" borderId="0" xfId="0" applyNumberFormat="1" applyFont="1" applyFill="1" applyAlignment="1">
      <alignment/>
    </xf>
    <xf numFmtId="37" fontId="5" fillId="0" borderId="0" xfId="0" applyNumberFormat="1" applyFont="1" applyFill="1" applyAlignment="1">
      <alignment horizontal="justify" vertical="center" wrapText="1"/>
    </xf>
    <xf numFmtId="194" fontId="27" fillId="0" borderId="0" xfId="0" applyNumberFormat="1" applyFont="1" applyFill="1" applyAlignment="1">
      <alignment horizontal="right"/>
    </xf>
    <xf numFmtId="37" fontId="19" fillId="0" borderId="3" xfId="0" applyNumberFormat="1" applyFont="1" applyFill="1" applyBorder="1" applyAlignment="1">
      <alignment/>
    </xf>
    <xf numFmtId="37" fontId="22" fillId="0" borderId="3" xfId="0" applyNumberFormat="1" applyFont="1" applyFill="1" applyBorder="1" applyAlignment="1">
      <alignment/>
    </xf>
    <xf numFmtId="37" fontId="19" fillId="0" borderId="4" xfId="0" applyNumberFormat="1" applyFont="1" applyFill="1" applyBorder="1" applyAlignment="1">
      <alignment vertical="center"/>
    </xf>
    <xf numFmtId="194" fontId="27" fillId="0" borderId="0" xfId="0" applyNumberFormat="1" applyFont="1" applyFill="1" applyBorder="1" applyAlignment="1" quotePrefix="1">
      <alignment horizontal="right"/>
    </xf>
    <xf numFmtId="194" fontId="27" fillId="0" borderId="0" xfId="0" applyNumberFormat="1" applyFont="1" applyFill="1" applyBorder="1" applyAlignment="1">
      <alignment horizontal="center"/>
    </xf>
    <xf numFmtId="37" fontId="32" fillId="0" borderId="0" xfId="0" applyNumberFormat="1" applyFont="1" applyFill="1" applyAlignment="1">
      <alignment horizontal="left"/>
    </xf>
    <xf numFmtId="37" fontId="19" fillId="0" borderId="0" xfId="0" applyNumberFormat="1" applyFont="1" applyFill="1" applyAlignment="1">
      <alignment horizontal="center"/>
    </xf>
    <xf numFmtId="37" fontId="23" fillId="0" borderId="0" xfId="0" applyNumberFormat="1" applyFont="1" applyFill="1" applyAlignment="1">
      <alignment horizontal="center"/>
    </xf>
    <xf numFmtId="194" fontId="23" fillId="0" borderId="0" xfId="0" applyNumberFormat="1" applyFont="1" applyFill="1" applyAlignment="1" quotePrefix="1">
      <alignment horizontal="center"/>
    </xf>
    <xf numFmtId="1" fontId="23" fillId="0" borderId="0" xfId="0" applyNumberFormat="1" applyFont="1" applyFill="1" applyBorder="1" applyAlignment="1" applyProtection="1">
      <alignment horizontal="left"/>
      <protection locked="0"/>
    </xf>
    <xf numFmtId="1" fontId="19" fillId="0" borderId="0" xfId="0" applyNumberFormat="1" applyFont="1" applyFill="1" applyBorder="1" applyAlignment="1" applyProtection="1">
      <alignment horizontal="left"/>
      <protection locked="0"/>
    </xf>
    <xf numFmtId="192" fontId="21" fillId="0" borderId="0" xfId="0" applyNumberFormat="1" applyFont="1" applyFill="1" applyBorder="1" applyAlignment="1">
      <alignment/>
    </xf>
    <xf numFmtId="37" fontId="19" fillId="0" borderId="0" xfId="0" applyNumberFormat="1" applyFont="1" applyFill="1" applyAlignment="1">
      <alignment horizontal="center" vertical="center"/>
    </xf>
    <xf numFmtId="37" fontId="23" fillId="0" borderId="0" xfId="0" applyNumberFormat="1" applyFont="1" applyFill="1" applyAlignment="1">
      <alignment horizontal="center" vertical="center"/>
    </xf>
    <xf numFmtId="1" fontId="23" fillId="0" borderId="0" xfId="0" applyNumberFormat="1" applyFont="1" applyFill="1" applyBorder="1" applyAlignment="1" applyProtection="1">
      <alignment horizontal="left" vertical="center"/>
      <protection locked="0"/>
    </xf>
    <xf numFmtId="192" fontId="21" fillId="0" borderId="5" xfId="0" applyNumberFormat="1" applyFont="1" applyFill="1" applyBorder="1" applyAlignment="1">
      <alignment vertical="center"/>
    </xf>
    <xf numFmtId="169" fontId="19" fillId="0" borderId="0" xfId="0" applyNumberFormat="1" applyFont="1" applyFill="1" applyBorder="1" applyAlignment="1">
      <alignment vertical="center"/>
    </xf>
    <xf numFmtId="1" fontId="19" fillId="0" borderId="0" xfId="0" applyNumberFormat="1" applyFont="1" applyFill="1" applyBorder="1" applyAlignment="1" applyProtection="1">
      <alignment horizontal="left" vertical="center"/>
      <protection locked="0"/>
    </xf>
    <xf numFmtId="192" fontId="21" fillId="0" borderId="1" xfId="0" applyNumberFormat="1" applyFont="1" applyFill="1" applyBorder="1" applyAlignment="1">
      <alignment vertical="center"/>
    </xf>
    <xf numFmtId="192" fontId="19" fillId="0" borderId="0" xfId="0" applyNumberFormat="1" applyFont="1" applyFill="1" applyAlignment="1">
      <alignment/>
    </xf>
    <xf numFmtId="195" fontId="23" fillId="0" borderId="0" xfId="0" applyNumberFormat="1" applyFont="1" applyFill="1" applyBorder="1" applyAlignment="1" applyProtection="1">
      <alignment vertical="center"/>
      <protection locked="0"/>
    </xf>
    <xf numFmtId="195" fontId="23" fillId="0" borderId="0" xfId="0" applyNumberFormat="1" applyFont="1" applyFill="1" applyBorder="1" applyAlignment="1" applyProtection="1">
      <alignment/>
      <protection locked="0"/>
    </xf>
    <xf numFmtId="192" fontId="19" fillId="0" borderId="2" xfId="0" applyNumberFormat="1" applyFont="1" applyFill="1" applyBorder="1" applyAlignment="1">
      <alignment/>
    </xf>
    <xf numFmtId="192" fontId="19" fillId="0" borderId="0" xfId="0" applyNumberFormat="1" applyFont="1" applyFill="1" applyBorder="1" applyAlignment="1">
      <alignment/>
    </xf>
    <xf numFmtId="192" fontId="19" fillId="0" borderId="1" xfId="0" applyNumberFormat="1" applyFont="1" applyFill="1" applyBorder="1" applyAlignment="1">
      <alignment/>
    </xf>
    <xf numFmtId="1" fontId="19" fillId="0" borderId="0" xfId="0" applyNumberFormat="1" applyFont="1" applyFill="1" applyBorder="1" applyAlignment="1" applyProtection="1">
      <alignment vertical="center"/>
      <protection locked="0"/>
    </xf>
    <xf numFmtId="192" fontId="19" fillId="0" borderId="4" xfId="0" applyNumberFormat="1" applyFont="1" applyFill="1" applyBorder="1" applyAlignment="1">
      <alignment vertical="center"/>
    </xf>
    <xf numFmtId="37" fontId="23" fillId="0" borderId="0" xfId="0" applyNumberFormat="1" applyFont="1" applyFill="1" applyAlignment="1">
      <alignment vertical="center"/>
    </xf>
    <xf numFmtId="38" fontId="9" fillId="0" borderId="0" xfId="0" applyNumberFormat="1" applyFont="1" applyFill="1" applyBorder="1" applyAlignment="1">
      <alignment/>
    </xf>
    <xf numFmtId="192" fontId="23" fillId="0" borderId="0" xfId="15" applyNumberFormat="1" applyFont="1" applyFill="1" applyBorder="1" applyAlignment="1">
      <alignment/>
    </xf>
    <xf numFmtId="37" fontId="19" fillId="0" borderId="0" xfId="0" applyNumberFormat="1" applyFont="1" applyFill="1" applyAlignment="1">
      <alignment horizontal="justify" vertical="center" wrapText="1"/>
    </xf>
    <xf numFmtId="169" fontId="21" fillId="0" borderId="0" xfId="15" applyFont="1" applyFill="1" applyBorder="1" applyAlignment="1">
      <alignment horizontal="right"/>
    </xf>
    <xf numFmtId="192" fontId="19" fillId="0" borderId="0" xfId="15" applyNumberFormat="1" applyFont="1" applyFill="1" applyBorder="1" applyAlignment="1">
      <alignment horizontal="right"/>
    </xf>
    <xf numFmtId="37" fontId="5" fillId="0" borderId="0" xfId="0" applyNumberFormat="1" applyFont="1" applyFill="1" applyAlignment="1">
      <alignment horizontal="left"/>
    </xf>
    <xf numFmtId="37" fontId="9" fillId="0" borderId="0" xfId="0" applyNumberFormat="1" applyFont="1" applyFill="1" applyAlignment="1">
      <alignment/>
    </xf>
    <xf numFmtId="37" fontId="30" fillId="0" borderId="0" xfId="0" applyNumberFormat="1" applyFont="1" applyFill="1" applyAlignment="1">
      <alignment horizontal="left"/>
    </xf>
    <xf numFmtId="38" fontId="33" fillId="0" borderId="0" xfId="0" applyNumberFormat="1" applyFont="1" applyFill="1" applyAlignment="1">
      <alignment/>
    </xf>
    <xf numFmtId="38" fontId="23" fillId="0" borderId="0" xfId="0" applyNumberFormat="1" applyFont="1" applyFill="1" applyAlignment="1">
      <alignment/>
    </xf>
    <xf numFmtId="37" fontId="27" fillId="0" borderId="3" xfId="0" applyNumberFormat="1" applyFont="1" applyFill="1" applyBorder="1" applyAlignment="1">
      <alignment horizontal="center"/>
    </xf>
    <xf numFmtId="37" fontId="5" fillId="0" borderId="3" xfId="0" applyNumberFormat="1" applyFont="1" applyFill="1" applyBorder="1" applyAlignment="1">
      <alignment horizontal="left"/>
    </xf>
    <xf numFmtId="37" fontId="5" fillId="0" borderId="0" xfId="0" applyNumberFormat="1" applyFont="1" applyFill="1" applyBorder="1" applyAlignment="1">
      <alignment horizontal="left"/>
    </xf>
    <xf numFmtId="37" fontId="23" fillId="0" borderId="3" xfId="0" applyNumberFormat="1" applyFont="1" applyFill="1" applyBorder="1" applyAlignment="1">
      <alignment/>
    </xf>
    <xf numFmtId="37" fontId="29" fillId="0" borderId="3" xfId="0" applyNumberFormat="1" applyFont="1" applyFill="1" applyBorder="1" applyAlignment="1">
      <alignment/>
    </xf>
    <xf numFmtId="37" fontId="28" fillId="0" borderId="3" xfId="0" applyNumberFormat="1" applyFont="1" applyFill="1" applyBorder="1" applyAlignment="1">
      <alignment horizontal="right"/>
    </xf>
    <xf numFmtId="38" fontId="7" fillId="0" borderId="0" xfId="0" applyNumberFormat="1" applyFont="1" applyFill="1" applyBorder="1" applyAlignment="1">
      <alignment/>
    </xf>
    <xf numFmtId="38" fontId="4" fillId="0" borderId="3" xfId="0" applyNumberFormat="1" applyFont="1" applyFill="1" applyBorder="1" applyAlignment="1">
      <alignment/>
    </xf>
    <xf numFmtId="38" fontId="16" fillId="0" borderId="3" xfId="0" applyNumberFormat="1" applyFont="1" applyFill="1" applyBorder="1" applyAlignment="1">
      <alignment horizontal="right"/>
    </xf>
    <xf numFmtId="38" fontId="7" fillId="0" borderId="3" xfId="0" applyNumberFormat="1" applyFont="1" applyFill="1" applyBorder="1" applyAlignment="1">
      <alignment horizontal="right"/>
    </xf>
    <xf numFmtId="38" fontId="9" fillId="0" borderId="3" xfId="0" applyNumberFormat="1" applyFont="1" applyFill="1" applyBorder="1" applyAlignment="1">
      <alignment horizontal="right"/>
    </xf>
    <xf numFmtId="38" fontId="23" fillId="0" borderId="0" xfId="0" applyNumberFormat="1" applyFont="1" applyFill="1" applyBorder="1" applyAlignment="1">
      <alignment/>
    </xf>
    <xf numFmtId="38" fontId="12" fillId="0" borderId="0" xfId="0" applyNumberFormat="1" applyFont="1" applyFill="1" applyBorder="1" applyAlignment="1">
      <alignment/>
    </xf>
    <xf numFmtId="38" fontId="9" fillId="0" borderId="3" xfId="0" applyNumberFormat="1" applyFont="1" applyFill="1" applyBorder="1" applyAlignment="1" quotePrefix="1">
      <alignment/>
    </xf>
    <xf numFmtId="37" fontId="23" fillId="0" borderId="0" xfId="0" applyNumberFormat="1" applyFont="1" applyFill="1" applyAlignment="1">
      <alignment horizontal="left" vertical="center" wrapText="1"/>
    </xf>
    <xf numFmtId="37" fontId="5" fillId="0" borderId="1" xfId="0" applyNumberFormat="1" applyFont="1" applyFill="1" applyBorder="1" applyAlignment="1" quotePrefix="1">
      <alignment horizontal="right"/>
    </xf>
    <xf numFmtId="37" fontId="23" fillId="0" borderId="0" xfId="0" applyNumberFormat="1" applyFont="1" applyFill="1" applyBorder="1" applyAlignment="1">
      <alignment horizontal="right"/>
    </xf>
    <xf numFmtId="37" fontId="5" fillId="0" borderId="1" xfId="0" applyNumberFormat="1" applyFont="1" applyFill="1" applyBorder="1" applyAlignment="1">
      <alignment horizontal="right"/>
    </xf>
    <xf numFmtId="37" fontId="23" fillId="0" borderId="0" xfId="0" applyNumberFormat="1" applyFont="1" applyFill="1" applyAlignment="1" quotePrefix="1">
      <alignment horizontal="center"/>
    </xf>
    <xf numFmtId="37" fontId="23" fillId="0" borderId="0" xfId="0" applyNumberFormat="1" applyFont="1" applyFill="1" applyAlignment="1" quotePrefix="1">
      <alignment horizontal="center" vertical="center"/>
    </xf>
    <xf numFmtId="37" fontId="19" fillId="0" borderId="0" xfId="0" applyNumberFormat="1" applyFont="1" applyFill="1" applyAlignment="1">
      <alignment horizontal="justify" vertical="center"/>
    </xf>
    <xf numFmtId="37" fontId="23" fillId="0" borderId="0" xfId="0" applyNumberFormat="1" applyFont="1" applyFill="1" applyAlignment="1">
      <alignment horizontal="justify" vertical="center" wrapText="1"/>
    </xf>
    <xf numFmtId="169" fontId="21" fillId="0" borderId="0" xfId="15" applyFont="1" applyFill="1" applyBorder="1" applyAlignment="1">
      <alignment vertical="center"/>
    </xf>
    <xf numFmtId="169" fontId="19" fillId="0" borderId="0" xfId="15" applyFont="1" applyFill="1" applyBorder="1" applyAlignment="1">
      <alignment vertical="center"/>
    </xf>
    <xf numFmtId="39" fontId="21" fillId="0" borderId="0" xfId="0" applyNumberFormat="1" applyFont="1" applyFill="1" applyBorder="1" applyAlignment="1">
      <alignment vertical="center"/>
    </xf>
    <xf numFmtId="39" fontId="19" fillId="0" borderId="0" xfId="0" applyNumberFormat="1" applyFont="1" applyFill="1" applyBorder="1" applyAlignment="1">
      <alignment vertical="center"/>
    </xf>
    <xf numFmtId="186" fontId="19"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9" fillId="0" borderId="0" xfId="21" applyNumberFormat="1" applyFont="1" applyFill="1">
      <alignment/>
      <protection/>
    </xf>
    <xf numFmtId="37" fontId="27" fillId="0" borderId="0" xfId="21" applyNumberFormat="1" applyFont="1" applyFill="1" applyAlignment="1">
      <alignment/>
      <protection/>
    </xf>
    <xf numFmtId="37" fontId="6" fillId="0" borderId="0" xfId="21" applyNumberFormat="1" applyFont="1" applyFill="1" applyAlignment="1">
      <alignment horizontal="right"/>
      <protection/>
    </xf>
    <xf numFmtId="37" fontId="23" fillId="0" borderId="3" xfId="21" applyNumberFormat="1" applyFont="1" applyFill="1" applyBorder="1" applyAlignment="1">
      <alignment/>
      <protection/>
    </xf>
    <xf numFmtId="37" fontId="19" fillId="0" borderId="3" xfId="21" applyNumberFormat="1" applyFont="1" applyFill="1" applyBorder="1">
      <alignment/>
      <protection/>
    </xf>
    <xf numFmtId="49" fontId="9" fillId="0" borderId="3" xfId="21" applyNumberFormat="1" applyFont="1" applyFill="1" applyBorder="1" applyAlignment="1" quotePrefix="1">
      <alignment/>
      <protection/>
    </xf>
    <xf numFmtId="49" fontId="9" fillId="0" borderId="0" xfId="21" applyNumberFormat="1" applyFont="1" applyFill="1" applyAlignment="1" quotePrefix="1">
      <alignment/>
      <protection/>
    </xf>
    <xf numFmtId="194" fontId="23" fillId="0" borderId="0" xfId="21" applyNumberFormat="1" applyFont="1" applyFill="1" applyBorder="1" applyAlignment="1" quotePrefix="1">
      <alignment horizontal="right"/>
      <protection/>
    </xf>
    <xf numFmtId="194" fontId="9" fillId="0" borderId="0" xfId="21" applyNumberFormat="1" applyFont="1" applyFill="1" applyAlignment="1">
      <alignment horizontal="center"/>
      <protection/>
    </xf>
    <xf numFmtId="194" fontId="23" fillId="0" borderId="0" xfId="21" applyNumberFormat="1" applyFont="1" applyFill="1" applyAlignment="1" quotePrefix="1">
      <alignment horizontal="right"/>
      <protection/>
    </xf>
    <xf numFmtId="37" fontId="5" fillId="0" borderId="1" xfId="21" applyNumberFormat="1" applyFont="1" applyFill="1" applyBorder="1" applyAlignment="1" quotePrefix="1">
      <alignment horizontal="right"/>
      <protection/>
    </xf>
    <xf numFmtId="194" fontId="9" fillId="0" borderId="1" xfId="21" applyNumberFormat="1" applyFont="1" applyFill="1" applyBorder="1" applyAlignment="1" quotePrefix="1">
      <alignment horizontal="center"/>
      <protection/>
    </xf>
    <xf numFmtId="194"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9" fillId="0" borderId="0" xfId="21" applyNumberFormat="1" applyFont="1" applyFill="1" applyBorder="1" applyAlignment="1">
      <alignment horizontal="right"/>
      <protection/>
    </xf>
    <xf numFmtId="37" fontId="24" fillId="0" borderId="0" xfId="21" applyNumberFormat="1" applyFont="1" applyFill="1">
      <alignment/>
      <protection/>
    </xf>
    <xf numFmtId="37" fontId="21" fillId="0" borderId="0" xfId="21" applyNumberFormat="1" applyFont="1" applyFill="1">
      <alignment/>
      <protection/>
    </xf>
    <xf numFmtId="37" fontId="21" fillId="0" borderId="0" xfId="21" applyNumberFormat="1" applyFont="1" applyFill="1" applyBorder="1" applyAlignment="1">
      <alignment horizontal="right"/>
      <protection/>
    </xf>
    <xf numFmtId="37" fontId="24"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21"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4"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4" fillId="0" borderId="2" xfId="21" applyNumberFormat="1" applyFont="1" applyFill="1" applyBorder="1">
      <alignment/>
      <protection/>
    </xf>
    <xf numFmtId="37" fontId="24" fillId="0" borderId="1" xfId="21" applyNumberFormat="1" applyFont="1" applyFill="1" applyBorder="1">
      <alignment/>
      <protection/>
    </xf>
    <xf numFmtId="37" fontId="19" fillId="0" borderId="0" xfId="21" applyNumberFormat="1" applyFont="1" applyFill="1" applyAlignment="1">
      <alignment horizontal="justify" vertical="center" wrapText="1"/>
      <protection/>
    </xf>
    <xf numFmtId="37" fontId="19" fillId="0" borderId="0" xfId="21" applyNumberFormat="1" applyFont="1" applyFill="1" applyBorder="1" applyAlignment="1">
      <alignment vertical="center" wrapText="1"/>
      <protection/>
    </xf>
    <xf numFmtId="37" fontId="21" fillId="0" borderId="5" xfId="21" applyNumberFormat="1" applyFont="1" applyFill="1" applyBorder="1" applyAlignment="1">
      <alignment horizontal="right" vertical="center"/>
      <protection/>
    </xf>
    <xf numFmtId="37" fontId="8" fillId="0" borderId="5" xfId="21" applyNumberFormat="1" applyFont="1" applyFill="1" applyBorder="1" applyAlignment="1">
      <alignment vertical="center"/>
      <protection/>
    </xf>
    <xf numFmtId="37" fontId="19" fillId="0" borderId="0" xfId="21" applyNumberFormat="1" applyFont="1" applyFill="1" applyBorder="1">
      <alignment/>
      <protection/>
    </xf>
    <xf numFmtId="169" fontId="19" fillId="0" borderId="0" xfId="21" applyNumberFormat="1" applyFont="1" applyFill="1" applyBorder="1" applyAlignment="1">
      <alignment horizontal="right"/>
      <protection/>
    </xf>
    <xf numFmtId="37" fontId="23" fillId="0" borderId="0" xfId="21" applyNumberFormat="1" applyFont="1" applyFill="1">
      <alignment/>
      <protection/>
    </xf>
    <xf numFmtId="37" fontId="21" fillId="0" borderId="0" xfId="21" applyNumberFormat="1" applyFont="1" applyFill="1" applyAlignment="1">
      <alignment horizontal="justify" vertical="center" wrapText="1"/>
      <protection/>
    </xf>
    <xf numFmtId="37" fontId="19" fillId="0" borderId="0" xfId="21" applyNumberFormat="1" applyFont="1" applyFill="1" applyAlignment="1">
      <alignment vertical="center"/>
      <protection/>
    </xf>
    <xf numFmtId="37" fontId="19"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9" fillId="0" borderId="0" xfId="21" applyNumberFormat="1" applyFont="1" applyFill="1" applyAlignment="1">
      <alignment horizontal="justify"/>
      <protection/>
    </xf>
    <xf numFmtId="37" fontId="21" fillId="0" borderId="0" xfId="21" applyNumberFormat="1" applyFont="1" applyFill="1" applyBorder="1" applyAlignment="1">
      <alignment horizontal="right" vertical="center"/>
      <protection/>
    </xf>
    <xf numFmtId="37" fontId="23" fillId="0" borderId="0" xfId="21" applyNumberFormat="1" applyFont="1" applyFill="1" applyAlignment="1">
      <alignment vertical="center"/>
      <protection/>
    </xf>
    <xf numFmtId="37" fontId="24" fillId="0" borderId="5" xfId="21" applyNumberFormat="1" applyFont="1" applyFill="1" applyBorder="1" applyAlignment="1">
      <alignment vertical="center"/>
      <protection/>
    </xf>
    <xf numFmtId="37" fontId="19" fillId="0" borderId="0" xfId="21" applyNumberFormat="1" applyFont="1" applyFill="1" applyAlignment="1">
      <alignment horizontal="justify" wrapText="1"/>
      <protection/>
    </xf>
    <xf numFmtId="37" fontId="19" fillId="0" borderId="0" xfId="21" applyNumberFormat="1" applyFont="1" applyFill="1" applyAlignment="1">
      <alignment wrapText="1"/>
      <protection/>
    </xf>
    <xf numFmtId="202" fontId="24" fillId="0" borderId="0" xfId="21" applyNumberFormat="1" applyFont="1" applyFill="1">
      <alignment/>
      <protection/>
    </xf>
    <xf numFmtId="37" fontId="23"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4" fillId="0" borderId="4" xfId="21" applyNumberFormat="1" applyFont="1" applyFill="1" applyBorder="1" applyAlignment="1">
      <alignment vertical="center"/>
      <protection/>
    </xf>
    <xf numFmtId="37" fontId="22" fillId="0" borderId="0" xfId="21" applyNumberFormat="1" applyFont="1" applyFill="1" applyBorder="1">
      <alignment/>
      <protection/>
    </xf>
    <xf numFmtId="37" fontId="0" fillId="2" borderId="0" xfId="21" applyNumberFormat="1" applyFont="1" applyAlignment="1">
      <alignment horizontal="justify" wrapText="1"/>
      <protection/>
    </xf>
    <xf numFmtId="37" fontId="22" fillId="0" borderId="0" xfId="21" applyNumberFormat="1" applyFont="1" applyFill="1" applyBorder="1" applyAlignment="1">
      <alignment horizontal="right"/>
      <protection/>
    </xf>
    <xf numFmtId="37" fontId="24" fillId="0" borderId="0" xfId="21" applyNumberFormat="1" applyFont="1" applyFill="1" applyBorder="1" applyAlignment="1">
      <alignment horizontal="right"/>
      <protection/>
    </xf>
    <xf numFmtId="37" fontId="24" fillId="0" borderId="0" xfId="21" applyNumberFormat="1" applyFont="1" applyFill="1" applyAlignment="1">
      <alignment horizontal="right"/>
      <protection/>
    </xf>
    <xf numFmtId="37" fontId="8" fillId="0" borderId="1" xfId="21" applyNumberFormat="1" applyFont="1" applyFill="1" applyBorder="1" applyAlignment="1">
      <alignment vertical="center"/>
      <protection/>
    </xf>
    <xf numFmtId="37" fontId="19" fillId="0" borderId="0" xfId="21" applyNumberFormat="1" applyFont="1" applyFill="1" applyAlignment="1">
      <alignment vertical="center" wrapText="1"/>
      <protection/>
    </xf>
    <xf numFmtId="38" fontId="26" fillId="0" borderId="0" xfId="0" applyNumberFormat="1" applyFont="1" applyFill="1" applyAlignment="1">
      <alignment/>
    </xf>
    <xf numFmtId="37" fontId="23" fillId="0" borderId="0" xfId="0" applyNumberFormat="1" applyFont="1" applyFill="1" applyAlignment="1" quotePrefix="1">
      <alignment horizontal="center" vertical="top"/>
    </xf>
    <xf numFmtId="192" fontId="8" fillId="0" borderId="0" xfId="15" applyNumberFormat="1" applyFont="1" applyFill="1" applyBorder="1" applyAlignment="1" quotePrefix="1">
      <alignment horizontal="right"/>
    </xf>
    <xf numFmtId="38" fontId="8" fillId="0" borderId="0" xfId="15" applyNumberFormat="1" applyFont="1" applyFill="1" applyBorder="1" applyAlignment="1" quotePrefix="1">
      <alignment horizontal="right"/>
    </xf>
    <xf numFmtId="192" fontId="21" fillId="0" borderId="4" xfId="0" applyNumberFormat="1" applyFont="1" applyFill="1" applyBorder="1" applyAlignment="1">
      <alignment vertical="center"/>
    </xf>
    <xf numFmtId="194" fontId="27" fillId="0" borderId="0" xfId="0" applyNumberFormat="1" applyFont="1" applyFill="1" applyBorder="1" applyAlignment="1">
      <alignment horizontal="right"/>
    </xf>
    <xf numFmtId="37" fontId="5" fillId="0" borderId="0" xfId="0" applyNumberFormat="1" applyFont="1" applyFill="1" applyBorder="1" applyAlignment="1">
      <alignment horizontal="righ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169" fontId="5" fillId="0" borderId="1" xfId="15" applyFont="1" applyFill="1" applyBorder="1" applyAlignment="1">
      <alignment/>
    </xf>
    <xf numFmtId="169" fontId="22" fillId="0" borderId="1" xfId="15" applyFont="1" applyFill="1" applyBorder="1" applyAlignment="1">
      <alignment/>
    </xf>
    <xf numFmtId="209" fontId="5" fillId="0" borderId="0" xfId="0" applyNumberFormat="1" applyFont="1" applyFill="1" applyBorder="1" applyAlignment="1">
      <alignment/>
    </xf>
    <xf numFmtId="192" fontId="5" fillId="0" borderId="0" xfId="0" applyNumberFormat="1" applyFont="1" applyFill="1" applyBorder="1" applyAlignment="1">
      <alignment/>
    </xf>
    <xf numFmtId="192" fontId="5" fillId="0" borderId="5" xfId="0" applyNumberFormat="1" applyFont="1" applyFill="1" applyBorder="1" applyAlignment="1">
      <alignment vertical="center"/>
    </xf>
    <xf numFmtId="192" fontId="5" fillId="0" borderId="1" xfId="0" applyNumberFormat="1" applyFont="1" applyFill="1" applyBorder="1" applyAlignment="1">
      <alignment vertical="center"/>
    </xf>
    <xf numFmtId="192" fontId="23" fillId="0" borderId="0" xfId="0" applyNumberFormat="1" applyFont="1" applyFill="1" applyAlignment="1">
      <alignment/>
    </xf>
    <xf numFmtId="192" fontId="5" fillId="0" borderId="4" xfId="0" applyNumberFormat="1" applyFont="1" applyFill="1" applyBorder="1" applyAlignment="1">
      <alignment vertical="center"/>
    </xf>
    <xf numFmtId="192" fontId="23" fillId="0" borderId="2" xfId="0" applyNumberFormat="1" applyFont="1" applyFill="1" applyBorder="1" applyAlignment="1">
      <alignment/>
    </xf>
    <xf numFmtId="192" fontId="23" fillId="0" borderId="0" xfId="0" applyNumberFormat="1" applyFont="1" applyFill="1" applyBorder="1" applyAlignment="1">
      <alignment/>
    </xf>
    <xf numFmtId="192" fontId="23" fillId="0" borderId="1" xfId="0" applyNumberFormat="1" applyFont="1" applyFill="1" applyBorder="1" applyAlignment="1">
      <alignment/>
    </xf>
    <xf numFmtId="192" fontId="23" fillId="0" borderId="4" xfId="0" applyNumberFormat="1" applyFont="1" applyFill="1" applyBorder="1" applyAlignment="1">
      <alignment vertical="center"/>
    </xf>
    <xf numFmtId="38" fontId="8" fillId="0" borderId="0" xfId="0" applyNumberFormat="1" applyFont="1" applyFill="1" applyAlignment="1" quotePrefix="1">
      <alignment horizontal="center"/>
    </xf>
    <xf numFmtId="194" fontId="23" fillId="0" borderId="0" xfId="21" applyNumberFormat="1" applyFont="1" applyFill="1" applyBorder="1" applyAlignment="1">
      <alignment horizontal="right"/>
      <protection/>
    </xf>
    <xf numFmtId="194" fontId="23" fillId="0" borderId="0" xfId="21" applyNumberFormat="1" applyFont="1" applyFill="1" applyAlignment="1">
      <alignment horizontal="center"/>
      <protection/>
    </xf>
    <xf numFmtId="37" fontId="5" fillId="0" borderId="1" xfId="21" applyNumberFormat="1" applyFont="1" applyFill="1" applyBorder="1" applyAlignment="1">
      <alignment horizontal="right"/>
      <protection/>
    </xf>
    <xf numFmtId="37" fontId="5" fillId="0" borderId="0" xfId="21" applyNumberFormat="1" applyFont="1" applyFill="1" applyAlignment="1">
      <alignment horizontal="center"/>
      <protection/>
    </xf>
    <xf numFmtId="37" fontId="22" fillId="0" borderId="1" xfId="21" applyNumberFormat="1" applyFont="1" applyFill="1" applyBorder="1" applyAlignment="1">
      <alignment vertical="center"/>
      <protection/>
    </xf>
    <xf numFmtId="37" fontId="23" fillId="0" borderId="5" xfId="21" applyNumberFormat="1" applyFont="1" applyFill="1" applyBorder="1" applyAlignment="1">
      <alignment vertical="center"/>
      <protection/>
    </xf>
    <xf numFmtId="37" fontId="22" fillId="0" borderId="5" xfId="21" applyNumberFormat="1" applyFont="1" applyFill="1" applyBorder="1" applyAlignment="1">
      <alignment vertical="center"/>
      <protection/>
    </xf>
    <xf numFmtId="169" fontId="23" fillId="0" borderId="0" xfId="21" applyNumberFormat="1" applyFont="1" applyFill="1" applyBorder="1">
      <alignment/>
      <protection/>
    </xf>
    <xf numFmtId="37" fontId="19" fillId="0" borderId="5" xfId="21" applyNumberFormat="1" applyFont="1" applyFill="1" applyBorder="1" applyAlignment="1">
      <alignment vertical="center"/>
      <protection/>
    </xf>
    <xf numFmtId="169" fontId="5" fillId="0" borderId="0" xfId="15" applyFont="1" applyFill="1" applyBorder="1" applyAlignment="1">
      <alignment/>
    </xf>
    <xf numFmtId="169" fontId="22" fillId="0" borderId="0" xfId="15" applyFont="1" applyFill="1" applyBorder="1" applyAlignment="1">
      <alignment/>
    </xf>
    <xf numFmtId="191" fontId="22" fillId="0" borderId="0" xfId="21" applyNumberFormat="1" applyFont="1" applyFill="1" applyBorder="1" applyAlignment="1">
      <alignment horizontal="right"/>
      <protection/>
    </xf>
    <xf numFmtId="192" fontId="23" fillId="0" borderId="4" xfId="15" applyNumberFormat="1" applyFont="1" applyFill="1" applyBorder="1" applyAlignment="1">
      <alignment horizontal="right" vertical="center"/>
    </xf>
    <xf numFmtId="191" fontId="22" fillId="0" borderId="4" xfId="21" applyNumberFormat="1" applyFont="1" applyFill="1" applyBorder="1" applyAlignment="1">
      <alignment horizontal="right" vertical="center"/>
      <protection/>
    </xf>
    <xf numFmtId="191" fontId="22" fillId="0" borderId="0" xfId="21" applyNumberFormat="1" applyFont="1" applyFill="1" applyBorder="1" applyAlignment="1">
      <alignment horizontal="right" vertical="center"/>
      <protection/>
    </xf>
    <xf numFmtId="169" fontId="5" fillId="0" borderId="0" xfId="15" applyFont="1" applyFill="1" applyBorder="1" applyAlignment="1">
      <alignment vertical="center"/>
    </xf>
    <xf numFmtId="169" fontId="22"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22" fillId="0" borderId="0" xfId="0" applyNumberFormat="1" applyFont="1" applyFill="1" applyBorder="1" applyAlignment="1">
      <alignment vertical="center"/>
    </xf>
    <xf numFmtId="37" fontId="5" fillId="0" borderId="3" xfId="0" applyNumberFormat="1" applyFont="1" applyFill="1" applyBorder="1" applyAlignment="1">
      <alignment horizontal="right" wrapText="1"/>
    </xf>
    <xf numFmtId="37" fontId="8" fillId="0" borderId="3" xfId="0" applyNumberFormat="1" applyFont="1" applyFill="1" applyBorder="1" applyAlignment="1">
      <alignment/>
    </xf>
    <xf numFmtId="37" fontId="34" fillId="0" borderId="0" xfId="0" applyNumberFormat="1" applyFont="1" applyFill="1" applyAlignment="1">
      <alignment/>
    </xf>
    <xf numFmtId="37" fontId="23" fillId="0" borderId="0" xfId="0" applyNumberFormat="1" applyFont="1" applyFill="1" applyBorder="1" applyAlignment="1">
      <alignment/>
    </xf>
    <xf numFmtId="186" fontId="23" fillId="0" borderId="0" xfId="0" applyNumberFormat="1" applyFont="1" applyFill="1" applyBorder="1" applyAlignment="1">
      <alignment vertical="center"/>
    </xf>
    <xf numFmtId="49" fontId="9" fillId="0" borderId="0" xfId="22" applyNumberFormat="1" applyFont="1" applyFill="1" applyAlignment="1">
      <alignment horizontal="center"/>
      <protection/>
    </xf>
    <xf numFmtId="1" fontId="8" fillId="0" borderId="0" xfId="22" applyNumberFormat="1" applyFont="1" applyFill="1" applyAlignment="1" applyProtection="1">
      <alignment horizontal="left"/>
      <protection locked="0"/>
    </xf>
    <xf numFmtId="1" fontId="9" fillId="0" borderId="0" xfId="22" applyNumberFormat="1" applyFont="1" applyFill="1" applyBorder="1" applyProtection="1">
      <alignment/>
      <protection locked="0"/>
    </xf>
    <xf numFmtId="196" fontId="8" fillId="0" borderId="0" xfId="22" applyNumberFormat="1" applyFont="1" applyFill="1" applyBorder="1" applyProtection="1">
      <alignment/>
      <protection locked="0"/>
    </xf>
    <xf numFmtId="196" fontId="8" fillId="0" borderId="0" xfId="22" applyNumberFormat="1" applyFont="1" applyFill="1" applyProtection="1">
      <alignment/>
      <protection locked="0"/>
    </xf>
    <xf numFmtId="2" fontId="8" fillId="0" borderId="0" xfId="22" applyNumberFormat="1" applyFont="1" applyFill="1">
      <alignment/>
      <protection/>
    </xf>
    <xf numFmtId="37" fontId="6" fillId="0" borderId="0" xfId="0" applyNumberFormat="1" applyFont="1" applyFill="1" applyAlignment="1">
      <alignment horizontal="left"/>
    </xf>
    <xf numFmtId="37" fontId="6" fillId="0" borderId="0" xfId="0" applyNumberFormat="1" applyFont="1" applyFill="1" applyAlignment="1">
      <alignment horizontal="center"/>
    </xf>
    <xf numFmtId="49" fontId="9" fillId="0" borderId="0" xfId="22" applyNumberFormat="1" applyFont="1" applyFill="1" applyAlignment="1">
      <alignment horizontal="left"/>
      <protection/>
    </xf>
    <xf numFmtId="1" fontId="9" fillId="0" borderId="0" xfId="22" applyNumberFormat="1" applyFont="1" applyFill="1" applyBorder="1" applyAlignment="1" applyProtection="1">
      <alignment horizontal="left"/>
      <protection locked="0"/>
    </xf>
    <xf numFmtId="196" fontId="8" fillId="0" borderId="0" xfId="22" applyNumberFormat="1" applyFont="1" applyFill="1" applyBorder="1" applyAlignment="1" applyProtection="1">
      <alignment/>
      <protection locked="0"/>
    </xf>
    <xf numFmtId="196" fontId="8" fillId="0" borderId="0" xfId="22" applyNumberFormat="1" applyFont="1" applyFill="1" applyAlignment="1" applyProtection="1">
      <alignment/>
      <protection locked="0"/>
    </xf>
    <xf numFmtId="1" fontId="9" fillId="0" borderId="0" xfId="22" applyNumberFormat="1" applyFont="1" applyFill="1" applyBorder="1" applyAlignment="1" applyProtection="1">
      <alignment/>
      <protection locked="0"/>
    </xf>
    <xf numFmtId="37" fontId="9" fillId="0" borderId="0" xfId="0" applyNumberFormat="1" applyFont="1" applyFill="1" applyAlignment="1">
      <alignment horizontal="left"/>
    </xf>
    <xf numFmtId="49" fontId="9" fillId="0" borderId="0" xfId="22" applyNumberFormat="1" applyFont="1" applyFill="1" applyBorder="1" applyAlignment="1">
      <alignment horizontal="center"/>
      <protection/>
    </xf>
    <xf numFmtId="0" fontId="8" fillId="0" borderId="0" xfId="22" applyFont="1" applyFill="1" applyBorder="1">
      <alignment/>
      <protection/>
    </xf>
    <xf numFmtId="2" fontId="9" fillId="0" borderId="0" xfId="22" applyNumberFormat="1" applyFont="1" applyFill="1" applyBorder="1">
      <alignment/>
      <protection/>
    </xf>
    <xf numFmtId="1" fontId="8" fillId="0" borderId="0" xfId="22" applyNumberFormat="1" applyFont="1" applyFill="1" applyBorder="1" applyProtection="1">
      <alignment/>
      <protection locked="0"/>
    </xf>
    <xf numFmtId="196" fontId="9" fillId="0" borderId="0" xfId="22" applyNumberFormat="1" applyFont="1" applyFill="1" applyBorder="1" applyProtection="1">
      <alignment/>
      <protection locked="0"/>
    </xf>
    <xf numFmtId="49" fontId="9" fillId="0" borderId="0" xfId="22" applyNumberFormat="1" applyFont="1" applyFill="1" applyBorder="1" applyAlignment="1" quotePrefix="1">
      <alignment horizontal="center"/>
      <protection/>
    </xf>
    <xf numFmtId="1" fontId="9"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2" fontId="9" fillId="0" borderId="0" xfId="22" applyNumberFormat="1" applyFont="1" applyFill="1" applyBorder="1" applyAlignment="1">
      <alignment horizontal="center"/>
      <protection/>
    </xf>
    <xf numFmtId="2" fontId="8" fillId="0" borderId="0" xfId="22" applyNumberFormat="1" applyFont="1" applyFill="1" applyBorder="1">
      <alignment/>
      <protection/>
    </xf>
    <xf numFmtId="1" fontId="8" fillId="0" borderId="0" xfId="22" applyNumberFormat="1" applyFont="1" applyFill="1" applyBorder="1" applyAlignment="1" applyProtection="1">
      <alignment horizontal="left"/>
      <protection locked="0"/>
    </xf>
    <xf numFmtId="195" fontId="9" fillId="0" borderId="0" xfId="22" applyNumberFormat="1" applyFont="1" applyFill="1" applyBorder="1" applyAlignment="1">
      <alignment horizontal="right"/>
      <protection/>
    </xf>
    <xf numFmtId="195" fontId="8" fillId="0" borderId="0" xfId="22" applyNumberFormat="1" applyFont="1" applyFill="1" applyBorder="1" applyAlignment="1">
      <alignment horizontal="right"/>
      <protection/>
    </xf>
    <xf numFmtId="195" fontId="8" fillId="0" borderId="0" xfId="22" applyNumberFormat="1" applyFont="1" applyFill="1" applyBorder="1" applyAlignment="1" applyProtection="1">
      <alignment horizontal="right"/>
      <protection locked="0"/>
    </xf>
    <xf numFmtId="49" fontId="8" fillId="0" borderId="0" xfId="22" applyNumberFormat="1" applyFont="1" applyFill="1" applyBorder="1" applyAlignment="1">
      <alignment horizontal="center"/>
      <protection/>
    </xf>
    <xf numFmtId="1" fontId="8" fillId="0" borderId="0" xfId="22" applyNumberFormat="1" applyFont="1" applyFill="1" applyBorder="1" applyAlignment="1" applyProtection="1">
      <alignment horizontal="left"/>
      <protection locked="0"/>
    </xf>
    <xf numFmtId="37" fontId="24" fillId="0" borderId="0" xfId="0" applyNumberFormat="1" applyFont="1" applyFill="1" applyAlignment="1">
      <alignment wrapText="1"/>
    </xf>
    <xf numFmtId="2" fontId="9" fillId="0" borderId="0" xfId="22" applyNumberFormat="1" applyFont="1" applyFill="1" applyBorder="1">
      <alignment/>
      <protection/>
    </xf>
    <xf numFmtId="37" fontId="8" fillId="0" borderId="0" xfId="0" applyNumberFormat="1" applyFont="1" applyFill="1" applyAlignment="1">
      <alignment horizontal="justify" vertical="top" wrapText="1"/>
    </xf>
    <xf numFmtId="37" fontId="9" fillId="0" borderId="0" xfId="0" applyNumberFormat="1" applyFont="1" applyFill="1" applyAlignment="1">
      <alignment horizontal="center" vertical="top" wrapText="1"/>
    </xf>
    <xf numFmtId="49" fontId="9" fillId="0" borderId="0" xfId="22" applyNumberFormat="1" applyFont="1" applyFill="1" applyBorder="1" applyAlignment="1">
      <alignment horizontal="center" vertical="top"/>
      <protection/>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37" fontId="9" fillId="0" borderId="0" xfId="15" applyNumberFormat="1" applyFont="1" applyFill="1" applyBorder="1" applyAlignment="1" applyProtection="1">
      <alignment horizontal="right"/>
      <protection locked="0"/>
    </xf>
    <xf numFmtId="192" fontId="8"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8" fillId="0" borderId="0" xfId="22" applyNumberFormat="1" applyFont="1" applyFill="1" applyBorder="1">
      <alignment/>
      <protection/>
    </xf>
    <xf numFmtId="1" fontId="9" fillId="0" borderId="0" xfId="0" applyNumberFormat="1" applyFont="1" applyFill="1" applyBorder="1" applyAlignment="1" applyProtection="1">
      <alignment/>
      <protection locked="0"/>
    </xf>
    <xf numFmtId="37" fontId="8" fillId="0" borderId="0" xfId="22" applyNumberFormat="1" applyFont="1" applyFill="1" applyBorder="1" applyAlignment="1">
      <alignment horizontal="right"/>
      <protection/>
    </xf>
    <xf numFmtId="37" fontId="9" fillId="0" borderId="0" xfId="15" applyNumberFormat="1" applyFont="1" applyFill="1" applyBorder="1" applyAlignment="1">
      <alignment/>
    </xf>
    <xf numFmtId="1" fontId="8" fillId="0" borderId="0" xfId="0" applyNumberFormat="1" applyFont="1" applyFill="1" applyBorder="1" applyAlignment="1" applyProtection="1">
      <alignment/>
      <protection locked="0"/>
    </xf>
    <xf numFmtId="37" fontId="8" fillId="0" borderId="3" xfId="22" applyNumberFormat="1" applyFont="1" applyFill="1" applyBorder="1" applyAlignment="1">
      <alignment horizontal="right"/>
      <protection/>
    </xf>
    <xf numFmtId="37" fontId="8" fillId="0" borderId="3" xfId="22" applyNumberFormat="1" applyFont="1" applyFill="1" applyBorder="1" applyAlignment="1" applyProtection="1">
      <alignment horizontal="right"/>
      <protection locked="0"/>
    </xf>
    <xf numFmtId="37" fontId="8" fillId="0" borderId="3" xfId="15" applyNumberFormat="1" applyFont="1" applyFill="1" applyBorder="1" applyAlignment="1">
      <alignment/>
    </xf>
    <xf numFmtId="37" fontId="8" fillId="0" borderId="0" xfId="0" applyFont="1" applyFill="1" applyAlignment="1">
      <alignment horizontal="justify" wrapText="1"/>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xf numFmtId="37" fontId="9" fillId="0" borderId="3" xfId="0" applyNumberFormat="1" applyFont="1" applyFill="1" applyBorder="1" applyAlignment="1">
      <alignment horizontal="right"/>
    </xf>
    <xf numFmtId="37" fontId="9" fillId="0" borderId="3" xfId="0" applyNumberFormat="1" applyFont="1" applyFill="1" applyBorder="1" applyAlignment="1">
      <alignment horizontal="center"/>
    </xf>
    <xf numFmtId="194" fontId="9" fillId="0" borderId="0" xfId="0" applyNumberFormat="1" applyFont="1" applyFill="1" applyBorder="1" applyAlignment="1" quotePrefix="1">
      <alignment/>
    </xf>
    <xf numFmtId="194" fontId="9" fillId="0" borderId="6" xfId="0" applyNumberFormat="1" applyFont="1" applyFill="1" applyBorder="1" applyAlignment="1" quotePrefix="1">
      <alignment horizontal="right"/>
    </xf>
    <xf numFmtId="194" fontId="9" fillId="0" borderId="6" xfId="0" applyNumberFormat="1" applyFont="1" applyFill="1" applyBorder="1" applyAlignment="1" quotePrefix="1">
      <alignment/>
    </xf>
    <xf numFmtId="1" fontId="8" fillId="0" borderId="0" xfId="0" applyNumberFormat="1" applyFont="1" applyFill="1" applyBorder="1" applyAlignment="1" applyProtection="1">
      <alignment horizontal="left"/>
      <protection locked="0"/>
    </xf>
    <xf numFmtId="1" fontId="9" fillId="0" borderId="0" xfId="22" applyNumberFormat="1" applyFont="1" applyFill="1" applyBorder="1" applyAlignment="1" applyProtection="1">
      <alignment horizontal="center"/>
      <protection locked="0"/>
    </xf>
    <xf numFmtId="1" fontId="9" fillId="0" borderId="1" xfId="22" applyNumberFormat="1" applyFont="1" applyFill="1" applyBorder="1" applyAlignment="1" applyProtection="1">
      <alignment horizontal="right"/>
      <protection locked="0"/>
    </xf>
    <xf numFmtId="2" fontId="8" fillId="0" borderId="0" xfId="22" applyNumberFormat="1" applyFont="1" applyFill="1" applyBorder="1" applyAlignment="1">
      <alignment/>
      <protection/>
    </xf>
    <xf numFmtId="1" fontId="9"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center" vertical="top"/>
      <protection locked="0"/>
    </xf>
    <xf numFmtId="1" fontId="9" fillId="0" borderId="0" xfId="22" applyNumberFormat="1" applyFont="1" applyFill="1" applyBorder="1" applyAlignment="1" applyProtection="1">
      <alignment horizontal="right" vertical="top"/>
      <protection locked="0"/>
    </xf>
    <xf numFmtId="1" fontId="8" fillId="0" borderId="0" xfId="0" applyNumberFormat="1" applyFont="1" applyFill="1" applyBorder="1" applyAlignment="1" applyProtection="1" quotePrefix="1">
      <alignment horizontal="left"/>
      <protection locked="0"/>
    </xf>
    <xf numFmtId="1" fontId="8" fillId="0" borderId="0" xfId="22" applyNumberFormat="1" applyFont="1" applyFill="1" applyBorder="1" applyAlignment="1" applyProtection="1" quotePrefix="1">
      <alignment horizontal="left"/>
      <protection locked="0"/>
    </xf>
    <xf numFmtId="192" fontId="8" fillId="0" borderId="0" xfId="15" applyNumberFormat="1" applyFont="1" applyFill="1" applyBorder="1" applyAlignment="1">
      <alignment horizontal="right"/>
    </xf>
    <xf numFmtId="37" fontId="8" fillId="0" borderId="0" xfId="0" applyNumberFormat="1" applyFont="1" applyFill="1" applyBorder="1" applyAlignment="1" applyProtection="1">
      <alignment/>
      <protection locked="0"/>
    </xf>
    <xf numFmtId="37" fontId="8" fillId="0" borderId="2" xfId="22" applyNumberFormat="1" applyFont="1" applyFill="1" applyBorder="1" applyAlignment="1">
      <alignment horizontal="right"/>
      <protection/>
    </xf>
    <xf numFmtId="37" fontId="8" fillId="0" borderId="2" xfId="22" applyNumberFormat="1" applyFont="1" applyFill="1" applyBorder="1" applyAlignment="1" applyProtection="1">
      <alignment horizontal="right"/>
      <protection locked="0"/>
    </xf>
    <xf numFmtId="169" fontId="8" fillId="0" borderId="0" xfId="15" applyFont="1" applyFill="1" applyBorder="1" applyAlignment="1">
      <alignment horizontal="right"/>
    </xf>
    <xf numFmtId="192" fontId="8" fillId="0" borderId="1" xfId="22" applyNumberFormat="1" applyFont="1" applyFill="1" applyBorder="1" applyAlignment="1" applyProtection="1">
      <alignment horizontal="right"/>
      <protection locked="0"/>
    </xf>
    <xf numFmtId="192" fontId="8" fillId="0" borderId="1" xfId="15" applyNumberFormat="1" applyFont="1" applyFill="1" applyBorder="1" applyAlignment="1">
      <alignment horizontal="right"/>
    </xf>
    <xf numFmtId="1" fontId="8" fillId="0" borderId="0" xfId="0" applyNumberFormat="1" applyFont="1" applyFill="1" applyBorder="1" applyAlignment="1" applyProtection="1">
      <alignment/>
      <protection locked="0"/>
    </xf>
    <xf numFmtId="37" fontId="8" fillId="0" borderId="4" xfId="22" applyNumberFormat="1" applyFont="1" applyFill="1" applyBorder="1" applyAlignment="1">
      <alignment horizontal="right"/>
      <protection/>
    </xf>
    <xf numFmtId="37" fontId="8" fillId="0" borderId="4"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37" fontId="8" fillId="0" borderId="0" xfId="22" applyNumberFormat="1" applyFont="1" applyFill="1" applyBorder="1" applyAlignment="1">
      <alignment/>
      <protection/>
    </xf>
    <xf numFmtId="37" fontId="9" fillId="0" borderId="0" xfId="22" applyNumberFormat="1" applyFont="1" applyFill="1" applyBorder="1" applyAlignment="1">
      <alignment horizontal="right"/>
      <protection/>
    </xf>
    <xf numFmtId="195" fontId="9" fillId="0" borderId="0" xfId="22" applyNumberFormat="1" applyFont="1" applyFill="1" applyBorder="1" applyAlignment="1" applyProtection="1">
      <alignment horizontal="right"/>
      <protection locked="0"/>
    </xf>
    <xf numFmtId="194" fontId="9" fillId="0" borderId="0" xfId="0" applyNumberFormat="1" applyFont="1" applyFill="1" applyBorder="1" applyAlignment="1" quotePrefix="1">
      <alignment horizontal="right"/>
    </xf>
    <xf numFmtId="194" fontId="8" fillId="0" borderId="0" xfId="0" applyNumberFormat="1" applyFont="1" applyFill="1" applyBorder="1" applyAlignment="1" quotePrefix="1">
      <alignment horizontal="right"/>
    </xf>
    <xf numFmtId="49" fontId="8" fillId="0" borderId="0" xfId="22" applyNumberFormat="1" applyFont="1" applyFill="1" applyBorder="1" applyAlignment="1">
      <alignment horizontal="center" vertical="top"/>
      <protection/>
    </xf>
    <xf numFmtId="49" fontId="8" fillId="0" borderId="0" xfId="22" applyNumberFormat="1" applyFont="1" applyFill="1" applyBorder="1" applyAlignment="1" quotePrefix="1">
      <alignment horizontal="center" vertical="top"/>
      <protection/>
    </xf>
    <xf numFmtId="2" fontId="8" fillId="0" borderId="0" xfId="22" applyNumberFormat="1" applyFont="1" applyFill="1" applyBorder="1" applyAlignment="1">
      <alignment horizontal="center"/>
      <protection/>
    </xf>
    <xf numFmtId="1" fontId="9" fillId="0" borderId="0" xfId="22" applyNumberFormat="1" applyFont="1" applyFill="1" applyBorder="1" applyAlignment="1" applyProtection="1">
      <alignment horizontal="right"/>
      <protection locked="0"/>
    </xf>
    <xf numFmtId="1" fontId="8" fillId="0" borderId="0" xfId="22" applyNumberFormat="1" applyFont="1" applyFill="1" applyBorder="1" applyAlignment="1" applyProtection="1" quotePrefix="1">
      <alignment horizontal="center"/>
      <protection locked="0"/>
    </xf>
    <xf numFmtId="37" fontId="8" fillId="0" borderId="3" xfId="22" applyNumberFormat="1" applyFont="1" applyFill="1" applyBorder="1" applyAlignment="1">
      <alignment horizontal="right"/>
      <protection/>
    </xf>
    <xf numFmtId="2" fontId="8" fillId="0" borderId="0" xfId="22" applyNumberFormat="1" applyFont="1" applyFill="1" applyBorder="1" applyAlignment="1">
      <alignment horizontal="center" vertical="top"/>
      <protection/>
    </xf>
    <xf numFmtId="37" fontId="8" fillId="0" borderId="0" xfId="22" applyNumberFormat="1" applyFont="1" applyFill="1" applyBorder="1" applyAlignment="1" applyProtection="1">
      <alignment horizontal="right"/>
      <protection locked="0"/>
    </xf>
    <xf numFmtId="37" fontId="9" fillId="0" borderId="0" xfId="22" applyNumberFormat="1" applyFont="1" applyFill="1" applyBorder="1" applyAlignment="1" applyProtection="1">
      <alignment horizontal="right"/>
      <protection locked="0"/>
    </xf>
    <xf numFmtId="37" fontId="8" fillId="0" borderId="0" xfId="22" applyNumberFormat="1" applyFont="1" applyFill="1" applyBorder="1" applyAlignment="1">
      <alignment horizontal="right"/>
      <protection/>
    </xf>
    <xf numFmtId="2" fontId="8" fillId="0" borderId="0" xfId="22" applyNumberFormat="1" applyFont="1" applyFill="1" applyBorder="1" applyAlignment="1">
      <alignment horizontal="justify" vertical="top" wrapText="1"/>
      <protection/>
    </xf>
    <xf numFmtId="37" fontId="37" fillId="0" borderId="0" xfId="0" applyNumberFormat="1" applyFont="1" applyFill="1" applyAlignment="1">
      <alignment wrapText="1"/>
    </xf>
    <xf numFmtId="1" fontId="8" fillId="0" borderId="0" xfId="22" applyNumberFormat="1" applyFont="1" applyFill="1" applyBorder="1" applyAlignment="1" applyProtection="1">
      <alignment horizontal="justify" vertical="top" wrapText="1"/>
      <protection locked="0"/>
    </xf>
    <xf numFmtId="2" fontId="8" fillId="0" borderId="0" xfId="22" applyNumberFormat="1" applyFont="1" applyFill="1" applyBorder="1">
      <alignment/>
      <protection/>
    </xf>
    <xf numFmtId="2" fontId="8" fillId="0" borderId="0" xfId="22" applyNumberFormat="1" applyFont="1" applyFill="1" applyBorder="1" applyAlignment="1">
      <alignment horizontal="center"/>
      <protection/>
    </xf>
    <xf numFmtId="203" fontId="9" fillId="0" borderId="0" xfId="22" applyNumberFormat="1" applyFont="1" applyFill="1" applyBorder="1">
      <alignment/>
      <protection/>
    </xf>
    <xf numFmtId="203" fontId="8" fillId="0" borderId="0" xfId="22" applyNumberFormat="1" applyFont="1" applyFill="1" applyBorder="1">
      <alignment/>
      <protection/>
    </xf>
    <xf numFmtId="37"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protection locked="0"/>
    </xf>
    <xf numFmtId="203" fontId="8" fillId="0" borderId="0" xfId="22" applyNumberFormat="1" applyFont="1" applyFill="1" applyBorder="1" quotePrefix="1">
      <alignment/>
      <protection/>
    </xf>
    <xf numFmtId="37" fontId="8" fillId="0" borderId="1" xfId="22" applyNumberFormat="1" applyFont="1" applyFill="1" applyBorder="1" applyAlignment="1" applyProtection="1">
      <alignment horizontal="right"/>
      <protection locked="0"/>
    </xf>
    <xf numFmtId="37" fontId="8" fillId="0" borderId="0" xfId="22" applyNumberFormat="1" applyFont="1" applyFill="1" applyBorder="1" applyAlignment="1" applyProtection="1" quotePrefix="1">
      <alignment horizontal="right"/>
      <protection locked="0"/>
    </xf>
    <xf numFmtId="37" fontId="8" fillId="0" borderId="4" xfId="22" applyNumberFormat="1" applyFont="1" applyFill="1" applyBorder="1" applyAlignment="1">
      <alignment horizontal="right"/>
      <protection/>
    </xf>
    <xf numFmtId="1" fontId="8" fillId="0" borderId="0" xfId="0" applyNumberFormat="1" applyFont="1" applyFill="1" applyBorder="1" applyAlignment="1" applyProtection="1" quotePrefix="1">
      <alignment/>
      <protection locked="0"/>
    </xf>
    <xf numFmtId="1" fontId="9" fillId="0" borderId="0" xfId="22" applyNumberFormat="1" applyFont="1" applyFill="1" applyProtection="1">
      <alignment/>
      <protection locked="0"/>
    </xf>
    <xf numFmtId="1" fontId="8" fillId="0" borderId="0" xfId="22" applyNumberFormat="1" applyFont="1" applyFill="1" applyProtection="1">
      <alignment/>
      <protection locked="0"/>
    </xf>
    <xf numFmtId="195" fontId="8" fillId="0" borderId="0" xfId="22" applyNumberFormat="1" applyFont="1" applyFill="1" applyAlignment="1" applyProtection="1">
      <alignment horizontal="right"/>
      <protection locked="0"/>
    </xf>
    <xf numFmtId="49" fontId="9"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192" fontId="8" fillId="0" borderId="0" xfId="15" applyNumberFormat="1" applyFont="1" applyFill="1" applyAlignment="1">
      <alignment/>
    </xf>
    <xf numFmtId="2" fontId="8" fillId="0" borderId="0" xfId="22" applyNumberFormat="1" applyFont="1" applyFill="1">
      <alignment/>
      <protection/>
    </xf>
    <xf numFmtId="192" fontId="9" fillId="0" borderId="3" xfId="15" applyNumberFormat="1" applyFont="1" applyFill="1" applyBorder="1" applyAlignment="1">
      <alignment horizontal="right" wrapText="1"/>
    </xf>
    <xf numFmtId="192" fontId="9" fillId="0" borderId="7" xfId="15" applyNumberFormat="1" applyFont="1" applyFill="1" applyBorder="1" applyAlignment="1">
      <alignment horizontal="right" wrapText="1"/>
    </xf>
    <xf numFmtId="192" fontId="9" fillId="0" borderId="0" xfId="15" applyNumberFormat="1" applyFont="1" applyFill="1" applyAlignment="1" quotePrefix="1">
      <alignment/>
    </xf>
    <xf numFmtId="192" fontId="9" fillId="0" borderId="0" xfId="15" applyNumberFormat="1" applyFont="1" applyFill="1" applyAlignment="1">
      <alignment horizontal="center" wrapText="1"/>
    </xf>
    <xf numFmtId="192" fontId="9" fillId="0" borderId="0" xfId="15" applyNumberFormat="1" applyFont="1" applyFill="1" applyAlignment="1">
      <alignment horizontal="center"/>
    </xf>
    <xf numFmtId="192" fontId="9" fillId="0" borderId="0" xfId="15" applyNumberFormat="1" applyFont="1" applyFill="1" applyAlignment="1">
      <alignment/>
    </xf>
    <xf numFmtId="192" fontId="8" fillId="0" borderId="0" xfId="15" applyNumberFormat="1" applyFont="1" applyFill="1" applyAlignment="1">
      <alignment vertical="center"/>
    </xf>
    <xf numFmtId="192" fontId="8" fillId="0" borderId="4" xfId="15" applyNumberFormat="1" applyFont="1" applyFill="1" applyBorder="1" applyAlignment="1">
      <alignment/>
    </xf>
    <xf numFmtId="193" fontId="8" fillId="0" borderId="0" xfId="15" applyNumberFormat="1" applyFont="1" applyFill="1" applyAlignment="1">
      <alignment/>
    </xf>
    <xf numFmtId="192" fontId="8" fillId="0" borderId="0" xfId="15" applyNumberFormat="1" applyFont="1" applyFill="1" applyBorder="1" applyAlignment="1">
      <alignment/>
    </xf>
    <xf numFmtId="192" fontId="9" fillId="0" borderId="0" xfId="15" applyNumberFormat="1" applyFont="1" applyFill="1" applyBorder="1" applyAlignment="1">
      <alignment/>
    </xf>
    <xf numFmtId="49" fontId="8" fillId="0" borderId="0" xfId="22" applyNumberFormat="1" applyFont="1" applyFill="1" applyAlignment="1">
      <alignment horizontal="center"/>
      <protection/>
    </xf>
    <xf numFmtId="192" fontId="9" fillId="0" borderId="0" xfId="15" applyNumberFormat="1" applyFont="1" applyFill="1" applyAlignment="1">
      <alignment vertical="center"/>
    </xf>
    <xf numFmtId="192" fontId="8" fillId="0" borderId="1" xfId="15" applyNumberFormat="1" applyFont="1" applyFill="1" applyBorder="1" applyAlignment="1">
      <alignment vertical="center"/>
    </xf>
    <xf numFmtId="192" fontId="24" fillId="0" borderId="0" xfId="15" applyNumberFormat="1" applyFont="1" applyFill="1" applyAlignment="1">
      <alignment/>
    </xf>
    <xf numFmtId="192" fontId="9" fillId="0" borderId="7" xfId="15" applyNumberFormat="1" applyFont="1" applyFill="1" applyBorder="1" applyAlignment="1" quotePrefix="1">
      <alignment horizontal="right" wrapText="1"/>
    </xf>
    <xf numFmtId="192" fontId="8" fillId="0" borderId="4" xfId="15" applyNumberFormat="1" applyFont="1" applyFill="1" applyBorder="1" applyAlignment="1">
      <alignment vertical="center"/>
    </xf>
    <xf numFmtId="37" fontId="8" fillId="0" borderId="0" xfId="0" applyNumberFormat="1" applyFont="1" applyFill="1" applyBorder="1" applyAlignment="1">
      <alignment horizontal="justify" vertical="top" wrapText="1"/>
    </xf>
    <xf numFmtId="169" fontId="8" fillId="0" borderId="0" xfId="22" applyNumberFormat="1" applyFont="1" applyFill="1">
      <alignment/>
      <protection/>
    </xf>
    <xf numFmtId="169" fontId="8" fillId="0" borderId="0" xfId="22" applyNumberFormat="1" applyFont="1" applyFill="1" applyBorder="1">
      <alignment/>
      <protection/>
    </xf>
    <xf numFmtId="169" fontId="8" fillId="0" borderId="0" xfId="22" applyNumberFormat="1" applyFont="1" applyFill="1">
      <alignment/>
      <protection/>
    </xf>
    <xf numFmtId="169" fontId="9" fillId="0" borderId="0" xfId="22" applyNumberFormat="1" applyFont="1" applyFill="1" applyBorder="1">
      <alignment/>
      <protection/>
    </xf>
    <xf numFmtId="37" fontId="9" fillId="0" borderId="0" xfId="0" applyNumberFormat="1" applyFont="1" applyFill="1" applyAlignment="1" quotePrefix="1">
      <alignment horizontal="center"/>
    </xf>
    <xf numFmtId="169" fontId="8" fillId="0" borderId="0" xfId="22" applyNumberFormat="1" applyFont="1" applyFill="1" applyBorder="1">
      <alignment/>
      <protection/>
    </xf>
    <xf numFmtId="37" fontId="38" fillId="0" borderId="0" xfId="0" applyNumberFormat="1" applyFont="1" applyFill="1" applyAlignment="1">
      <alignment horizontal="center"/>
    </xf>
    <xf numFmtId="169" fontId="9" fillId="0" borderId="0" xfId="22" applyNumberFormat="1" applyFont="1" applyFill="1" applyBorder="1">
      <alignment/>
      <protection/>
    </xf>
    <xf numFmtId="37" fontId="9" fillId="0" borderId="0" xfId="0" applyNumberFormat="1" applyFont="1" applyFill="1" applyAlignment="1">
      <alignment/>
    </xf>
    <xf numFmtId="37" fontId="9" fillId="0" borderId="0" xfId="22" applyNumberFormat="1" applyFont="1" applyFill="1" applyBorder="1" applyProtection="1">
      <alignment/>
      <protection locked="0"/>
    </xf>
    <xf numFmtId="37" fontId="8" fillId="0" borderId="0" xfId="22" applyNumberFormat="1" applyFont="1" applyFill="1" applyBorder="1" applyProtection="1">
      <alignment/>
      <protection locked="0"/>
    </xf>
    <xf numFmtId="195" fontId="8" fillId="0" borderId="0" xfId="22" applyNumberFormat="1" applyFont="1" applyFill="1" applyBorder="1" applyAlignment="1">
      <alignment horizontal="right"/>
      <protection/>
    </xf>
    <xf numFmtId="37" fontId="8" fillId="0" borderId="0" xfId="22" applyNumberFormat="1" applyFont="1" applyFill="1" applyBorder="1" applyAlignment="1">
      <alignment horizontal="center"/>
      <protection/>
    </xf>
    <xf numFmtId="37" fontId="8" fillId="0" borderId="0" xfId="22" applyNumberFormat="1" applyFont="1" applyFill="1" applyBorder="1" applyProtection="1">
      <alignment/>
      <protection locked="0"/>
    </xf>
    <xf numFmtId="2" fontId="9" fillId="0" borderId="0" xfId="22" applyNumberFormat="1" applyFont="1" applyFill="1" applyBorder="1" applyAlignment="1">
      <alignment horizontal="center"/>
      <protection/>
    </xf>
    <xf numFmtId="2" fontId="9" fillId="0" borderId="0" xfId="22" applyNumberFormat="1" applyFont="1" applyFill="1">
      <alignment/>
      <protection/>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center"/>
    </xf>
    <xf numFmtId="1" fontId="39" fillId="0" borderId="0" xfId="22" applyNumberFormat="1" applyFont="1" applyFill="1" applyBorder="1" applyAlignment="1" applyProtection="1">
      <alignment horizontal="left"/>
      <protection locked="0"/>
    </xf>
    <xf numFmtId="194" fontId="8" fillId="0" borderId="0" xfId="0" applyNumberFormat="1" applyFont="1" applyFill="1" applyBorder="1" applyAlignment="1" quotePrefix="1">
      <alignment/>
    </xf>
    <xf numFmtId="49" fontId="8"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2" fontId="8" fillId="0" borderId="0" xfId="22" applyNumberFormat="1" applyFont="1" applyFill="1" applyBorder="1" applyAlignment="1">
      <alignment vertical="center"/>
      <protection/>
    </xf>
    <xf numFmtId="192" fontId="8" fillId="0" borderId="4" xfId="15" applyNumberFormat="1" applyFont="1" applyFill="1" applyBorder="1" applyAlignment="1" quotePrefix="1">
      <alignment horizontal="right"/>
    </xf>
    <xf numFmtId="194" fontId="9" fillId="0" borderId="0" xfId="0" applyNumberFormat="1" applyFont="1" applyFill="1" applyBorder="1" applyAlignment="1" quotePrefix="1">
      <alignment/>
    </xf>
    <xf numFmtId="194" fontId="9" fillId="0" borderId="7" xfId="0" applyNumberFormat="1" applyFont="1" applyFill="1" applyBorder="1" applyAlignment="1" quotePrefix="1">
      <alignment horizontal="right"/>
    </xf>
    <xf numFmtId="194" fontId="9" fillId="0" borderId="7" xfId="0" applyNumberFormat="1" applyFont="1" applyFill="1" applyBorder="1" applyAlignment="1" quotePrefix="1">
      <alignment/>
    </xf>
    <xf numFmtId="2" fontId="9" fillId="0" borderId="0" xfId="22" applyNumberFormat="1" applyFont="1" applyFill="1" applyAlignment="1">
      <alignment vertical="center"/>
      <protection/>
    </xf>
    <xf numFmtId="192" fontId="8" fillId="0" borderId="0" xfId="15" applyNumberFormat="1" applyFont="1" applyFill="1" applyBorder="1" applyAlignment="1">
      <alignment vertical="center"/>
    </xf>
    <xf numFmtId="2" fontId="8" fillId="0" borderId="0" xfId="22" applyNumberFormat="1" applyFont="1" applyFill="1" applyBorder="1" applyAlignment="1">
      <alignment vertical="center"/>
      <protection/>
    </xf>
    <xf numFmtId="2" fontId="9" fillId="0" borderId="0" xfId="22" applyNumberFormat="1" applyFont="1" applyFill="1" applyBorder="1" applyAlignment="1">
      <alignment vertical="center"/>
      <protection/>
    </xf>
    <xf numFmtId="169" fontId="8" fillId="0" borderId="0" xfId="15" applyFont="1" applyFill="1" applyAlignment="1">
      <alignment/>
    </xf>
    <xf numFmtId="192" fontId="8" fillId="0" borderId="0" xfId="15" applyNumberFormat="1" applyFont="1" applyFill="1" applyAlignment="1">
      <alignment vertical="center"/>
    </xf>
    <xf numFmtId="192" fontId="8" fillId="0" borderId="0" xfId="15" applyNumberFormat="1" applyFont="1" applyFill="1" applyAlignment="1">
      <alignment/>
    </xf>
    <xf numFmtId="169" fontId="8" fillId="0" borderId="0" xfId="15" applyFont="1" applyFill="1" applyAlignment="1">
      <alignment vertical="center"/>
    </xf>
    <xf numFmtId="169" fontId="8" fillId="0" borderId="0" xfId="15" applyFont="1" applyFill="1" applyBorder="1" applyAlignment="1">
      <alignment vertical="center"/>
    </xf>
    <xf numFmtId="2" fontId="8" fillId="0" borderId="0" xfId="22" applyNumberFormat="1" applyFont="1">
      <alignment/>
      <protection/>
    </xf>
    <xf numFmtId="169" fontId="8" fillId="0" borderId="0" xfId="22" applyNumberFormat="1" applyFont="1">
      <alignment/>
      <protection/>
    </xf>
    <xf numFmtId="169" fontId="8" fillId="0" borderId="0" xfId="15" applyFont="1" applyAlignment="1">
      <alignment/>
    </xf>
    <xf numFmtId="169" fontId="8" fillId="0" borderId="0" xfId="15" applyFont="1" applyFill="1" applyBorder="1" applyAlignment="1">
      <alignment/>
    </xf>
    <xf numFmtId="169" fontId="9" fillId="0" borderId="0" xfId="15" applyFont="1" applyFill="1" applyBorder="1" applyAlignment="1">
      <alignment/>
    </xf>
    <xf numFmtId="2" fontId="8" fillId="0" borderId="0" xfId="22" applyNumberFormat="1" applyFont="1" applyAlignment="1">
      <alignment horizontal="left"/>
      <protection/>
    </xf>
    <xf numFmtId="49" fontId="8" fillId="0" borderId="0" xfId="22" applyNumberFormat="1" applyFont="1">
      <alignment/>
      <protection/>
    </xf>
    <xf numFmtId="37" fontId="8" fillId="0" borderId="0" xfId="0" applyNumberFormat="1" applyFont="1" applyFill="1" applyAlignment="1">
      <alignment vertical="top"/>
    </xf>
    <xf numFmtId="2" fontId="8" fillId="0" borderId="0" xfId="22" applyNumberFormat="1" applyFont="1" applyFill="1" applyBorder="1" applyAlignment="1">
      <alignment vertical="top"/>
      <protection/>
    </xf>
    <xf numFmtId="192" fontId="7" fillId="0" borderId="3" xfId="15" applyNumberFormat="1" applyFont="1" applyFill="1" applyBorder="1" applyAlignment="1">
      <alignment horizontal="right" wrapText="1"/>
    </xf>
    <xf numFmtId="37" fontId="9" fillId="0" borderId="0" xfId="22" applyNumberFormat="1" applyFont="1" applyFill="1" applyBorder="1" applyAlignment="1" applyProtection="1">
      <alignment vertical="top"/>
      <protection locked="0"/>
    </xf>
    <xf numFmtId="37" fontId="8" fillId="0" borderId="0" xfId="22" applyNumberFormat="1" applyFont="1" applyFill="1" applyBorder="1" applyAlignment="1" applyProtection="1">
      <alignment vertical="top"/>
      <protection locked="0"/>
    </xf>
    <xf numFmtId="195" fontId="9" fillId="0" borderId="0" xfId="22" applyNumberFormat="1" applyFont="1" applyFill="1" applyBorder="1" applyAlignment="1">
      <alignment horizontal="right" vertical="top"/>
      <protection/>
    </xf>
    <xf numFmtId="195" fontId="8" fillId="0" borderId="0" xfId="22" applyNumberFormat="1" applyFont="1" applyFill="1" applyBorder="1" applyAlignment="1">
      <alignment horizontal="right" vertical="top"/>
      <protection/>
    </xf>
    <xf numFmtId="37" fontId="8" fillId="0" borderId="0" xfId="22" applyNumberFormat="1" applyFont="1" applyFill="1" applyBorder="1" applyAlignment="1">
      <alignment vertical="top"/>
      <protection/>
    </xf>
    <xf numFmtId="37" fontId="9" fillId="0" borderId="0" xfId="0" applyNumberFormat="1" applyFont="1" applyFill="1" applyAlignment="1" quotePrefix="1">
      <alignment horizontal="center" vertical="top"/>
    </xf>
    <xf numFmtId="37" fontId="9" fillId="0" borderId="0" xfId="0" applyNumberFormat="1" applyFont="1" applyFill="1" applyAlignment="1">
      <alignment vertical="top"/>
    </xf>
    <xf numFmtId="169" fontId="8" fillId="0" borderId="0" xfId="22" applyNumberFormat="1" applyFont="1" applyFill="1" applyBorder="1" applyAlignment="1">
      <alignment vertical="top"/>
      <protection/>
    </xf>
    <xf numFmtId="169" fontId="8" fillId="0" borderId="0" xfId="22" applyNumberFormat="1" applyFont="1" applyFill="1" applyAlignment="1">
      <alignment vertical="top"/>
      <protection/>
    </xf>
    <xf numFmtId="169" fontId="9" fillId="0" borderId="0" xfId="22" applyNumberFormat="1" applyFont="1" applyFill="1" applyBorder="1" applyAlignment="1">
      <alignment vertical="top"/>
      <protection/>
    </xf>
    <xf numFmtId="2" fontId="8" fillId="0" borderId="0" xfId="22" applyNumberFormat="1" applyFont="1" applyFill="1" applyAlignment="1">
      <alignment vertical="top"/>
      <protection/>
    </xf>
    <xf numFmtId="192" fontId="19" fillId="0" borderId="0" xfId="0" applyNumberFormat="1" applyFont="1" applyFill="1" applyBorder="1" applyAlignment="1">
      <alignment vertical="center"/>
    </xf>
    <xf numFmtId="49" fontId="7" fillId="0" borderId="0" xfId="22" applyNumberFormat="1" applyFont="1" applyFill="1" applyBorder="1" applyAlignment="1">
      <alignment horizontal="center"/>
      <protection/>
    </xf>
    <xf numFmtId="2" fontId="4" fillId="0" borderId="0" xfId="22" applyNumberFormat="1" applyFont="1" applyFill="1" applyBorder="1">
      <alignment/>
      <protection/>
    </xf>
    <xf numFmtId="1" fontId="8" fillId="0" borderId="0" xfId="22" applyNumberFormat="1" applyFont="1" applyFill="1" applyBorder="1">
      <alignment/>
      <protection/>
    </xf>
    <xf numFmtId="37" fontId="19" fillId="0" borderId="0" xfId="0" applyNumberFormat="1" applyFont="1" applyFill="1" applyAlignment="1">
      <alignment horizontal="left" wrapText="1"/>
    </xf>
    <xf numFmtId="37" fontId="19" fillId="0" borderId="0" xfId="0" applyNumberFormat="1" applyFont="1" applyFill="1" applyAlignment="1">
      <alignment horizontal="left"/>
    </xf>
    <xf numFmtId="192" fontId="32" fillId="0" borderId="0" xfId="0" applyNumberFormat="1" applyFont="1" applyFill="1" applyAlignment="1">
      <alignment horizontal="left"/>
    </xf>
    <xf numFmtId="192" fontId="5" fillId="0" borderId="0" xfId="0" applyNumberFormat="1" applyFont="1" applyFill="1" applyAlignment="1">
      <alignment horizontal="left"/>
    </xf>
    <xf numFmtId="192" fontId="23" fillId="0" borderId="0" xfId="0" applyNumberFormat="1" applyFont="1" applyFill="1" applyAlignment="1">
      <alignment horizontal="right"/>
    </xf>
    <xf numFmtId="192" fontId="23" fillId="0" borderId="0" xfId="0" applyNumberFormat="1" applyFont="1" applyFill="1" applyBorder="1" applyAlignment="1">
      <alignment horizontal="right"/>
    </xf>
    <xf numFmtId="192" fontId="23" fillId="0" borderId="3" xfId="0" applyNumberFormat="1" applyFont="1" applyFill="1" applyBorder="1" applyAlignment="1" quotePrefix="1">
      <alignment horizontal="right"/>
    </xf>
    <xf numFmtId="192" fontId="23" fillId="0" borderId="0" xfId="0" applyNumberFormat="1" applyFont="1" applyFill="1" applyAlignment="1" quotePrefix="1">
      <alignment horizontal="right"/>
    </xf>
    <xf numFmtId="192" fontId="5" fillId="0" borderId="1" xfId="0" applyNumberFormat="1" applyFont="1" applyFill="1" applyBorder="1" applyAlignment="1">
      <alignment horizontal="right"/>
    </xf>
    <xf numFmtId="192" fontId="8" fillId="0" borderId="0" xfId="0" applyNumberFormat="1" applyFont="1" applyFill="1" applyAlignment="1">
      <alignment/>
    </xf>
    <xf numFmtId="192" fontId="40" fillId="0" borderId="3" xfId="15" applyNumberFormat="1" applyFont="1" applyFill="1" applyBorder="1" applyAlignment="1">
      <alignment horizontal="right" wrapText="1"/>
    </xf>
    <xf numFmtId="49" fontId="23" fillId="0" borderId="0" xfId="22" applyNumberFormat="1" applyFont="1" applyFill="1" applyBorder="1" applyAlignment="1">
      <alignment horizontal="left"/>
      <protection/>
    </xf>
    <xf numFmtId="1" fontId="8" fillId="0" borderId="0" xfId="0" applyNumberFormat="1" applyFont="1" applyFill="1" applyBorder="1" applyAlignment="1" applyProtection="1">
      <alignment horizontal="justify" vertical="top"/>
      <protection locked="0"/>
    </xf>
    <xf numFmtId="37" fontId="24" fillId="0" borderId="0" xfId="0" applyNumberFormat="1" applyFont="1" applyFill="1" applyAlignment="1">
      <alignment horizontal="justify" vertical="top"/>
    </xf>
    <xf numFmtId="37" fontId="9" fillId="0" borderId="0" xfId="0" applyNumberFormat="1" applyFont="1" applyFill="1" applyAlignment="1">
      <alignment horizontal="center" vertical="top"/>
    </xf>
    <xf numFmtId="169" fontId="8" fillId="0" borderId="0" xfId="15" applyFont="1" applyFill="1" applyBorder="1" applyAlignment="1" applyProtection="1">
      <alignment horizontal="right"/>
      <protection locked="0"/>
    </xf>
    <xf numFmtId="192" fontId="8" fillId="0" borderId="2" xfId="15" applyNumberFormat="1" applyFont="1" applyFill="1" applyBorder="1" applyAlignment="1">
      <alignment vertical="center"/>
    </xf>
    <xf numFmtId="192" fontId="41" fillId="0" borderId="0" xfId="15" applyNumberFormat="1" applyFont="1" applyFill="1" applyAlignment="1">
      <alignment/>
    </xf>
    <xf numFmtId="37" fontId="8" fillId="0" borderId="3"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horizontal="left"/>
      <protection locked="0"/>
    </xf>
    <xf numFmtId="2" fontId="8" fillId="0" borderId="2" xfId="22" applyNumberFormat="1" applyFont="1" applyFill="1" applyBorder="1" applyAlignment="1">
      <alignment vertical="center"/>
      <protection/>
    </xf>
    <xf numFmtId="2" fontId="8" fillId="0" borderId="4" xfId="22" applyNumberFormat="1" applyFont="1" applyFill="1" applyBorder="1" applyAlignment="1">
      <alignment vertical="center"/>
      <protection/>
    </xf>
    <xf numFmtId="37" fontId="8" fillId="0" borderId="0" xfId="0" applyNumberFormat="1" applyFont="1" applyFill="1" applyAlignment="1">
      <alignment horizontal="justify" wrapText="1"/>
    </xf>
    <xf numFmtId="2" fontId="8" fillId="0" borderId="0" xfId="22" applyNumberFormat="1" applyFont="1" applyFill="1" applyBorder="1" applyAlignment="1">
      <alignment horizontal="right"/>
      <protection/>
    </xf>
    <xf numFmtId="222" fontId="8" fillId="0" borderId="0" xfId="22" applyNumberFormat="1" applyFont="1" applyFill="1" applyBorder="1" applyAlignment="1">
      <alignment/>
      <protection/>
    </xf>
    <xf numFmtId="38" fontId="8" fillId="0" borderId="0" xfId="0" applyNumberFormat="1" applyFont="1" applyFill="1" applyAlignment="1">
      <alignment horizontal="left"/>
    </xf>
    <xf numFmtId="169" fontId="8" fillId="0" borderId="0" xfId="15" applyFont="1" applyFill="1" applyBorder="1" applyAlignment="1">
      <alignment/>
    </xf>
    <xf numFmtId="169" fontId="8" fillId="0" borderId="0" xfId="15" applyFont="1" applyFill="1" applyAlignment="1">
      <alignment/>
    </xf>
    <xf numFmtId="1" fontId="8" fillId="0" borderId="0" xfId="0" applyNumberFormat="1" applyFont="1" applyFill="1" applyBorder="1" applyAlignment="1" applyProtection="1">
      <alignment horizontal="justify" wrapText="1"/>
      <protection locked="0"/>
    </xf>
    <xf numFmtId="2" fontId="4" fillId="0" borderId="0" xfId="22" applyNumberFormat="1" applyFont="1" applyFill="1" applyBorder="1">
      <alignment/>
      <protection/>
    </xf>
    <xf numFmtId="195" fontId="9" fillId="0" borderId="7" xfId="22" applyNumberFormat="1" applyFont="1" applyFill="1" applyBorder="1" applyAlignment="1" applyProtection="1" quotePrefix="1">
      <alignment horizontal="right"/>
      <protection locked="0"/>
    </xf>
    <xf numFmtId="195" fontId="8" fillId="0" borderId="7" xfId="22" applyNumberFormat="1" applyFont="1" applyFill="1" applyBorder="1" applyAlignment="1" applyProtection="1" quotePrefix="1">
      <alignment horizontal="right"/>
      <protection locked="0"/>
    </xf>
    <xf numFmtId="195" fontId="9" fillId="0" borderId="0" xfId="22" applyNumberFormat="1" applyFont="1" applyFill="1" applyBorder="1" applyAlignment="1" applyProtection="1" quotePrefix="1">
      <alignment horizontal="right"/>
      <protection locked="0"/>
    </xf>
    <xf numFmtId="195" fontId="8" fillId="0" borderId="0" xfId="22" applyNumberFormat="1" applyFont="1" applyFill="1" applyBorder="1" applyAlignment="1" applyProtection="1" quotePrefix="1">
      <alignment horizontal="right"/>
      <protection locked="0"/>
    </xf>
    <xf numFmtId="169" fontId="8" fillId="0" borderId="0" xfId="15" applyFont="1" applyFill="1" applyBorder="1" applyAlignment="1">
      <alignment horizontal="right"/>
    </xf>
    <xf numFmtId="169" fontId="8" fillId="0" borderId="0" xfId="15" applyFont="1" applyFill="1" applyBorder="1" applyAlignment="1" applyProtection="1" quotePrefix="1">
      <alignment horizontal="right"/>
      <protection locked="0"/>
    </xf>
    <xf numFmtId="2" fontId="43" fillId="0" borderId="0" xfId="22" applyNumberFormat="1" applyFont="1" applyFill="1">
      <alignment/>
      <protection/>
    </xf>
    <xf numFmtId="169" fontId="5" fillId="0" borderId="0" xfId="15" applyFont="1" applyFill="1" applyBorder="1" applyAlignment="1">
      <alignment horizontal="right"/>
    </xf>
    <xf numFmtId="169" fontId="19" fillId="0" borderId="0" xfId="15" applyFont="1" applyFill="1" applyBorder="1" applyAlignment="1">
      <alignment/>
    </xf>
    <xf numFmtId="169" fontId="21" fillId="0" borderId="0" xfId="15" applyFont="1" applyFill="1" applyBorder="1" applyAlignment="1">
      <alignment/>
    </xf>
    <xf numFmtId="169" fontId="5" fillId="0" borderId="1" xfId="15" applyFont="1" applyFill="1" applyBorder="1" applyAlignment="1">
      <alignment horizontal="right"/>
    </xf>
    <xf numFmtId="169" fontId="23" fillId="0" borderId="0" xfId="15" applyFont="1" applyFill="1" applyBorder="1" applyAlignment="1">
      <alignment/>
    </xf>
    <xf numFmtId="169" fontId="19" fillId="0" borderId="0" xfId="15" applyFont="1" applyFill="1" applyBorder="1" applyAlignment="1">
      <alignment horizontal="right"/>
    </xf>
    <xf numFmtId="169" fontId="23" fillId="0" borderId="0" xfId="15" applyFont="1" applyFill="1" applyBorder="1" applyAlignment="1">
      <alignment horizontal="right"/>
    </xf>
    <xf numFmtId="37" fontId="27" fillId="0" borderId="0" xfId="0" applyNumberFormat="1" applyFont="1" applyFill="1" applyBorder="1" applyAlignment="1">
      <alignment horizontal="center"/>
    </xf>
    <xf numFmtId="37" fontId="29" fillId="0" borderId="0" xfId="0" applyNumberFormat="1" applyFont="1" applyFill="1" applyBorder="1" applyAlignment="1">
      <alignment/>
    </xf>
    <xf numFmtId="37" fontId="19" fillId="0" borderId="0" xfId="0" applyNumberFormat="1" applyFont="1" applyFill="1" applyBorder="1" applyAlignment="1">
      <alignment horizontal="center"/>
    </xf>
    <xf numFmtId="37" fontId="4" fillId="0" borderId="0" xfId="0" applyNumberFormat="1" applyFont="1" applyFill="1" applyBorder="1" applyAlignment="1">
      <alignment vertical="center"/>
    </xf>
    <xf numFmtId="39" fontId="19" fillId="0" borderId="0" xfId="0" applyNumberFormat="1" applyFont="1" applyFill="1" applyBorder="1" applyAlignment="1">
      <alignment/>
    </xf>
    <xf numFmtId="37" fontId="32" fillId="0" borderId="0" xfId="0" applyNumberFormat="1" applyFont="1" applyFill="1" applyBorder="1" applyAlignment="1">
      <alignment horizontal="left"/>
    </xf>
    <xf numFmtId="37" fontId="8" fillId="0" borderId="0" xfId="0" applyNumberFormat="1" applyFont="1" applyFill="1" applyBorder="1" applyAlignment="1">
      <alignment horizontal="centerContinuous"/>
    </xf>
    <xf numFmtId="37" fontId="19" fillId="0" borderId="0" xfId="0" applyNumberFormat="1" applyFont="1" applyFill="1" applyBorder="1" applyAlignment="1">
      <alignment horizontal="centerContinuous"/>
    </xf>
    <xf numFmtId="194" fontId="23" fillId="0" borderId="0" xfId="0" applyNumberFormat="1" applyFont="1" applyFill="1" applyBorder="1" applyAlignment="1" quotePrefix="1">
      <alignment horizontal="right"/>
    </xf>
    <xf numFmtId="37" fontId="23" fillId="0" borderId="0" xfId="0" applyNumberFormat="1" applyFont="1" applyFill="1" applyBorder="1" applyAlignment="1" quotePrefix="1">
      <alignment horizontal="center"/>
    </xf>
    <xf numFmtId="37" fontId="5" fillId="0" borderId="0" xfId="0" applyNumberFormat="1" applyFont="1" applyFill="1" applyBorder="1" applyAlignment="1">
      <alignment horizontal="center"/>
    </xf>
    <xf numFmtId="192" fontId="21"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2" fontId="23" fillId="0" borderId="0" xfId="0" applyNumberFormat="1" applyFont="1" applyFill="1" applyBorder="1" applyAlignment="1">
      <alignment vertical="center"/>
    </xf>
    <xf numFmtId="186" fontId="23" fillId="0" borderId="0" xfId="0" applyNumberFormat="1" applyFont="1" applyFill="1" applyBorder="1" applyAlignment="1">
      <alignment horizontal="right" vertical="center"/>
    </xf>
    <xf numFmtId="169" fontId="9" fillId="0" borderId="2" xfId="15" applyFont="1" applyFill="1" applyBorder="1" applyAlignment="1" quotePrefix="1">
      <alignment horizontal="right"/>
    </xf>
    <xf numFmtId="169" fontId="9" fillId="0" borderId="0" xfId="15" applyFont="1" applyFill="1" applyBorder="1" applyAlignment="1" quotePrefix="1">
      <alignment horizontal="right"/>
    </xf>
    <xf numFmtId="169" fontId="9" fillId="0" borderId="0" xfId="15" applyFont="1" applyFill="1" applyBorder="1" applyAlignment="1">
      <alignment horizontal="center"/>
    </xf>
    <xf numFmtId="169" fontId="9" fillId="0" borderId="0" xfId="15" applyFont="1" applyFill="1" applyBorder="1" applyAlignment="1">
      <alignment/>
    </xf>
    <xf numFmtId="169" fontId="9" fillId="0" borderId="0" xfId="15" applyFont="1" applyFill="1" applyAlignment="1">
      <alignment/>
    </xf>
    <xf numFmtId="169" fontId="9" fillId="0" borderId="8" xfId="15" applyFont="1" applyFill="1" applyBorder="1" applyAlignment="1" quotePrefix="1">
      <alignment horizontal="right"/>
    </xf>
    <xf numFmtId="169" fontId="9" fillId="0" borderId="2" xfId="15" applyFont="1" applyFill="1" applyBorder="1" applyAlignment="1">
      <alignment/>
    </xf>
    <xf numFmtId="169" fontId="9" fillId="0" borderId="9" xfId="15" applyFont="1" applyFill="1" applyBorder="1" applyAlignment="1" quotePrefix="1">
      <alignment horizontal="right"/>
    </xf>
    <xf numFmtId="169" fontId="9" fillId="0" borderId="10" xfId="15" applyFont="1" applyFill="1" applyBorder="1" applyAlignment="1" quotePrefix="1">
      <alignment horizontal="right"/>
    </xf>
    <xf numFmtId="169" fontId="9" fillId="0" borderId="11" xfId="15" applyFont="1" applyFill="1" applyBorder="1" applyAlignment="1">
      <alignment/>
    </xf>
    <xf numFmtId="169" fontId="9" fillId="0" borderId="12" xfId="15" applyFont="1" applyFill="1" applyBorder="1" applyAlignment="1" quotePrefix="1">
      <alignment horizontal="right"/>
    </xf>
    <xf numFmtId="169" fontId="9" fillId="0" borderId="1" xfId="15" applyFont="1" applyFill="1" applyBorder="1" applyAlignment="1">
      <alignment/>
    </xf>
    <xf numFmtId="169" fontId="9" fillId="0" borderId="1" xfId="15" applyFont="1" applyFill="1" applyBorder="1" applyAlignment="1" quotePrefix="1">
      <alignment horizontal="right"/>
    </xf>
    <xf numFmtId="169" fontId="9" fillId="0" borderId="1" xfId="15" applyFont="1" applyFill="1" applyBorder="1" applyAlignment="1">
      <alignment horizontal="right"/>
    </xf>
    <xf numFmtId="169" fontId="9" fillId="0" borderId="13" xfId="15" applyFont="1" applyFill="1" applyBorder="1" applyAlignment="1" quotePrefix="1">
      <alignment horizontal="right"/>
    </xf>
    <xf numFmtId="169" fontId="9" fillId="0" borderId="0" xfId="15" applyFont="1" applyFill="1" applyAlignment="1" quotePrefix="1">
      <alignment horizontal="right"/>
    </xf>
    <xf numFmtId="169" fontId="9" fillId="0" borderId="4" xfId="15" applyFont="1" applyFill="1" applyBorder="1" applyAlignment="1">
      <alignment/>
    </xf>
    <xf numFmtId="169" fontId="4" fillId="0" borderId="0" xfId="15" applyFont="1" applyFill="1" applyAlignment="1">
      <alignment/>
    </xf>
    <xf numFmtId="169" fontId="8" fillId="0" borderId="0" xfId="15" applyFont="1" applyFill="1" applyAlignment="1" quotePrefix="1">
      <alignment horizontal="right"/>
    </xf>
    <xf numFmtId="169" fontId="8" fillId="0" borderId="1" xfId="15" applyFont="1" applyFill="1" applyBorder="1" applyAlignment="1">
      <alignment/>
    </xf>
    <xf numFmtId="169" fontId="8" fillId="0" borderId="8" xfId="15" applyFont="1" applyFill="1" applyBorder="1" applyAlignment="1" quotePrefix="1">
      <alignment horizontal="right"/>
    </xf>
    <xf numFmtId="169" fontId="8" fillId="0" borderId="2" xfId="15" applyFont="1" applyFill="1" applyBorder="1" applyAlignment="1">
      <alignment horizontal="right"/>
    </xf>
    <xf numFmtId="169" fontId="8" fillId="0" borderId="2" xfId="15" applyFont="1" applyFill="1" applyBorder="1" applyAlignment="1" quotePrefix="1">
      <alignment horizontal="right"/>
    </xf>
    <xf numFmtId="169" fontId="8" fillId="0" borderId="2" xfId="15" applyFont="1" applyFill="1" applyBorder="1" applyAlignment="1">
      <alignment/>
    </xf>
    <xf numFmtId="169" fontId="8" fillId="0" borderId="9" xfId="15" applyFont="1" applyFill="1" applyBorder="1" applyAlignment="1">
      <alignment/>
    </xf>
    <xf numFmtId="169" fontId="8" fillId="0" borderId="10" xfId="15" applyFont="1" applyFill="1" applyBorder="1" applyAlignment="1" quotePrefix="1">
      <alignment horizontal="right"/>
    </xf>
    <xf numFmtId="169" fontId="8" fillId="0" borderId="0" xfId="15" applyFont="1" applyFill="1" applyBorder="1" applyAlignment="1" quotePrefix="1">
      <alignment horizontal="right"/>
    </xf>
    <xf numFmtId="169" fontId="8" fillId="0" borderId="11" xfId="15" applyFont="1" applyFill="1" applyBorder="1" applyAlignment="1">
      <alignment/>
    </xf>
    <xf numFmtId="169" fontId="8" fillId="0" borderId="12" xfId="15" applyFont="1" applyFill="1" applyBorder="1" applyAlignment="1" quotePrefix="1">
      <alignment horizontal="right"/>
    </xf>
    <xf numFmtId="169" fontId="8" fillId="0" borderId="1" xfId="15" applyFont="1" applyFill="1" applyBorder="1" applyAlignment="1" quotePrefix="1">
      <alignment horizontal="right"/>
    </xf>
    <xf numFmtId="169" fontId="8" fillId="0" borderId="1" xfId="15" applyFont="1" applyFill="1" applyBorder="1" applyAlignment="1">
      <alignment horizontal="right"/>
    </xf>
    <xf numFmtId="169" fontId="8" fillId="0" borderId="13" xfId="15" applyFont="1" applyFill="1" applyBorder="1" applyAlignment="1" quotePrefix="1">
      <alignment horizontal="right"/>
    </xf>
    <xf numFmtId="169" fontId="8" fillId="0" borderId="0" xfId="15" applyFont="1" applyFill="1" applyAlignment="1">
      <alignment horizontal="right"/>
    </xf>
    <xf numFmtId="169" fontId="8" fillId="0" borderId="4" xfId="15" applyFont="1" applyFill="1" applyBorder="1" applyAlignment="1">
      <alignment/>
    </xf>
    <xf numFmtId="169" fontId="5" fillId="0" borderId="1" xfId="15" applyFont="1" applyFill="1" applyBorder="1" applyAlignment="1">
      <alignment vertical="center"/>
    </xf>
    <xf numFmtId="169" fontId="5" fillId="0" borderId="5" xfId="15" applyFont="1" applyFill="1" applyBorder="1" applyAlignment="1">
      <alignment vertical="center"/>
    </xf>
    <xf numFmtId="169" fontId="5" fillId="0" borderId="0" xfId="15" applyFont="1" applyFill="1" applyBorder="1" applyAlignment="1" quotePrefix="1">
      <alignment horizontal="right"/>
    </xf>
    <xf numFmtId="169" fontId="23" fillId="0" borderId="4" xfId="15" applyFont="1" applyFill="1" applyBorder="1" applyAlignment="1">
      <alignment horizontal="right" vertical="center"/>
    </xf>
    <xf numFmtId="169" fontId="23" fillId="0" borderId="0" xfId="15" applyFont="1" applyFill="1" applyBorder="1" applyAlignment="1">
      <alignment horizontal="right" vertical="center"/>
    </xf>
    <xf numFmtId="169" fontId="21" fillId="0" borderId="1" xfId="15" applyFont="1" applyFill="1" applyBorder="1" applyAlignment="1">
      <alignment horizontal="right"/>
    </xf>
    <xf numFmtId="169" fontId="21" fillId="0" borderId="5" xfId="15" applyFont="1" applyFill="1" applyBorder="1" applyAlignment="1">
      <alignment horizontal="right" vertical="center"/>
    </xf>
    <xf numFmtId="169" fontId="21" fillId="0" borderId="4" xfId="15" applyFont="1" applyFill="1" applyBorder="1" applyAlignment="1">
      <alignment horizontal="right" vertical="center"/>
    </xf>
    <xf numFmtId="169" fontId="21" fillId="0" borderId="0" xfId="15" applyFont="1" applyFill="1" applyBorder="1" applyAlignment="1">
      <alignment horizontal="right" vertical="center"/>
    </xf>
    <xf numFmtId="169" fontId="8" fillId="0" borderId="3" xfId="15" applyFont="1" applyFill="1" applyBorder="1" applyAlignment="1" applyProtection="1">
      <alignment horizontal="right"/>
      <protection locked="0"/>
    </xf>
    <xf numFmtId="37" fontId="5" fillId="0" borderId="0" xfId="0" applyNumberFormat="1" applyFont="1" applyFill="1" applyBorder="1" applyAlignment="1" quotePrefix="1">
      <alignment horizontal="right"/>
    </xf>
    <xf numFmtId="39" fontId="21" fillId="0" borderId="0" xfId="0" applyNumberFormat="1" applyFont="1" applyFill="1" applyBorder="1" applyAlignment="1">
      <alignment/>
    </xf>
    <xf numFmtId="227" fontId="8" fillId="0" borderId="0" xfId="15" applyNumberFormat="1" applyFont="1" applyFill="1" applyBorder="1" applyAlignment="1">
      <alignment vertical="center"/>
    </xf>
    <xf numFmtId="227" fontId="8" fillId="0" borderId="0" xfId="22" applyNumberFormat="1" applyFont="1" applyFill="1" applyBorder="1" applyAlignment="1">
      <alignment vertical="center"/>
      <protection/>
    </xf>
    <xf numFmtId="227" fontId="9" fillId="0" borderId="3" xfId="15" applyNumberFormat="1" applyFont="1" applyFill="1" applyBorder="1" applyAlignment="1" applyProtection="1" quotePrefix="1">
      <alignment horizontal="right"/>
      <protection locked="0"/>
    </xf>
    <xf numFmtId="227" fontId="8" fillId="0" borderId="3" xfId="15" applyNumberFormat="1" applyFont="1" applyFill="1" applyBorder="1" applyAlignment="1" applyProtection="1" quotePrefix="1">
      <alignment horizontal="right"/>
      <protection locked="0"/>
    </xf>
    <xf numFmtId="227" fontId="5" fillId="0" borderId="3" xfId="15" applyNumberFormat="1" applyFont="1" applyFill="1" applyBorder="1" applyAlignment="1">
      <alignment/>
    </xf>
    <xf numFmtId="227" fontId="22" fillId="0" borderId="3" xfId="0" applyNumberFormat="1" applyFont="1" applyFill="1" applyBorder="1" applyAlignment="1">
      <alignment/>
    </xf>
    <xf numFmtId="227" fontId="21" fillId="0" borderId="3" xfId="15" applyNumberFormat="1" applyFont="1" applyFill="1" applyBorder="1" applyAlignment="1">
      <alignment/>
    </xf>
    <xf numFmtId="227" fontId="23" fillId="0" borderId="3" xfId="15" applyNumberFormat="1" applyFont="1" applyFill="1" applyBorder="1" applyAlignment="1">
      <alignment horizontal="right" vertical="center"/>
    </xf>
    <xf numFmtId="227" fontId="19" fillId="0" borderId="3" xfId="15" applyNumberFormat="1" applyFont="1" applyFill="1" applyBorder="1" applyAlignment="1">
      <alignment horizontal="right" vertical="center"/>
    </xf>
    <xf numFmtId="227" fontId="5" fillId="0" borderId="0" xfId="15" applyNumberFormat="1" applyFont="1" applyFill="1" applyBorder="1" applyAlignment="1">
      <alignment horizontal="right" vertical="center"/>
    </xf>
    <xf numFmtId="227" fontId="21" fillId="0" borderId="0" xfId="15" applyNumberFormat="1" applyFont="1" applyFill="1" applyBorder="1" applyAlignment="1">
      <alignment vertical="center"/>
    </xf>
    <xf numFmtId="227" fontId="19" fillId="0" borderId="0" xfId="0" applyNumberFormat="1" applyFont="1" applyFill="1" applyBorder="1" applyAlignment="1">
      <alignment vertical="center"/>
    </xf>
    <xf numFmtId="192" fontId="8" fillId="0" borderId="0" xfId="15" applyNumberFormat="1" applyFont="1" applyFill="1" applyAlignment="1" quotePrefix="1">
      <alignment wrapText="1"/>
    </xf>
    <xf numFmtId="37" fontId="24" fillId="0" borderId="0" xfId="0" applyNumberFormat="1" applyFont="1" applyFill="1" applyAlignment="1">
      <alignment wrapText="1"/>
    </xf>
    <xf numFmtId="192" fontId="8" fillId="0" borderId="0" xfId="15" applyNumberFormat="1" applyFont="1" applyFill="1" applyBorder="1" applyAlignment="1">
      <alignment wrapText="1"/>
    </xf>
    <xf numFmtId="1" fontId="8" fillId="0" borderId="0" xfId="22" applyNumberFormat="1" applyFont="1" applyFill="1" applyBorder="1" applyAlignment="1" applyProtection="1">
      <alignment horizontal="left" wrapText="1"/>
      <protection locked="0"/>
    </xf>
    <xf numFmtId="37" fontId="24" fillId="2" borderId="0" xfId="0" applyNumberFormat="1" applyFont="1" applyAlignment="1">
      <alignment wrapText="1"/>
    </xf>
    <xf numFmtId="37" fontId="9" fillId="0" borderId="3" xfId="0" applyNumberFormat="1" applyFont="1" applyFill="1" applyBorder="1" applyAlignment="1">
      <alignment horizontal="center" wrapText="1"/>
    </xf>
    <xf numFmtId="1" fontId="8" fillId="0" borderId="0" xfId="0" applyNumberFormat="1" applyFont="1" applyFill="1" applyBorder="1" applyAlignment="1" applyProtection="1">
      <alignment horizontal="justify" vertical="top" wrapText="1"/>
      <protection locked="0"/>
    </xf>
    <xf numFmtId="37" fontId="8" fillId="0" borderId="0" xfId="0" applyNumberFormat="1" applyFont="1" applyFill="1" applyAlignment="1">
      <alignment horizontal="justify" vertical="top" wrapText="1"/>
    </xf>
    <xf numFmtId="37" fontId="0" fillId="2" borderId="0" xfId="0" applyNumberFormat="1" applyAlignment="1">
      <alignment horizontal="justify" wrapText="1"/>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Border="1" applyAlignment="1">
      <alignment horizontal="justify" vertical="top" wrapText="1"/>
    </xf>
    <xf numFmtId="37" fontId="8" fillId="0" borderId="0" xfId="0" applyNumberFormat="1" applyFont="1" applyFill="1" applyAlignment="1">
      <alignment horizontal="left" vertical="top" wrapText="1"/>
    </xf>
    <xf numFmtId="1" fontId="8" fillId="0" borderId="0" xfId="22" applyNumberFormat="1" applyFont="1" applyFill="1" applyBorder="1" applyAlignment="1" applyProtection="1">
      <alignment horizontal="left" vertical="top" wrapText="1"/>
      <protection locked="0"/>
    </xf>
    <xf numFmtId="37" fontId="24" fillId="0" borderId="0" xfId="0" applyNumberFormat="1" applyFont="1" applyFill="1" applyAlignment="1">
      <alignment vertical="top" wrapText="1"/>
    </xf>
    <xf numFmtId="2" fontId="8" fillId="0" borderId="0" xfId="22" applyNumberFormat="1" applyFont="1" applyFill="1" applyBorder="1" applyAlignment="1">
      <alignment horizontal="justify" vertical="top" wrapText="1"/>
      <protection/>
    </xf>
    <xf numFmtId="37" fontId="11" fillId="0" borderId="0" xfId="0" applyNumberFormat="1" applyFont="1" applyFill="1" applyAlignment="1">
      <alignment wrapText="1"/>
    </xf>
    <xf numFmtId="37" fontId="30"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2" fillId="0" borderId="0" xfId="0" applyNumberFormat="1" applyFont="1" applyFill="1" applyBorder="1" applyAlignment="1">
      <alignment horizontal="left"/>
    </xf>
    <xf numFmtId="37" fontId="18" fillId="0" borderId="0" xfId="0" applyNumberFormat="1" applyFont="1" applyFill="1" applyBorder="1" applyAlignment="1">
      <alignment horizontal="center" vertical="center"/>
    </xf>
    <xf numFmtId="49" fontId="23" fillId="0" borderId="3" xfId="0" applyNumberFormat="1" applyFont="1" applyFill="1" applyBorder="1" applyAlignment="1">
      <alignment horizontal="center"/>
    </xf>
    <xf numFmtId="37" fontId="29" fillId="0" borderId="0" xfId="0" applyNumberFormat="1" applyFont="1" applyFill="1" applyBorder="1" applyAlignment="1">
      <alignment horizontal="center"/>
    </xf>
    <xf numFmtId="37" fontId="27" fillId="0" borderId="0" xfId="0" applyNumberFormat="1" applyFont="1" applyFill="1" applyBorder="1" applyAlignment="1">
      <alignment horizontal="center"/>
    </xf>
    <xf numFmtId="37" fontId="11" fillId="0" borderId="0" xfId="0" applyNumberFormat="1" applyFont="1" applyFill="1" applyAlignment="1">
      <alignment horizontal="justify" wrapText="1"/>
    </xf>
    <xf numFmtId="37" fontId="14" fillId="0" borderId="0" xfId="0" applyNumberFormat="1" applyFont="1" applyFill="1" applyAlignment="1">
      <alignment horizontal="justify" wrapText="1"/>
    </xf>
    <xf numFmtId="37" fontId="8" fillId="0" borderId="0" xfId="0" applyNumberFormat="1" applyFont="1" applyFill="1" applyAlignment="1">
      <alignment horizontal="justify" wrapText="1"/>
    </xf>
    <xf numFmtId="37" fontId="24" fillId="2" borderId="0" xfId="0" applyNumberFormat="1" applyFont="1" applyAlignment="1">
      <alignment horizontal="justify" wrapText="1"/>
    </xf>
    <xf numFmtId="38" fontId="8" fillId="0" borderId="0" xfId="0" applyNumberFormat="1" applyFont="1" applyFill="1" applyAlignment="1">
      <alignment wrapText="1"/>
    </xf>
    <xf numFmtId="37" fontId="0" fillId="2" borderId="0" xfId="0" applyNumberFormat="1" applyAlignment="1">
      <alignment wrapText="1"/>
    </xf>
    <xf numFmtId="37" fontId="11" fillId="0" borderId="0" xfId="21" applyNumberFormat="1" applyFont="1" applyFill="1" applyAlignment="1">
      <alignment horizontal="justify" wrapText="1"/>
      <protection/>
    </xf>
    <xf numFmtId="37" fontId="14" fillId="2" borderId="0" xfId="21" applyNumberFormat="1" applyFont="1" applyAlignment="1">
      <alignment horizontal="justify" wrapText="1"/>
      <protection/>
    </xf>
    <xf numFmtId="37" fontId="23" fillId="0" borderId="0" xfId="21" applyNumberFormat="1" applyFont="1" applyFill="1" applyAlignment="1">
      <alignment horizontal="center"/>
      <protection/>
    </xf>
    <xf numFmtId="49" fontId="23" fillId="0" borderId="3" xfId="21" applyNumberFormat="1" applyFont="1" applyFill="1" applyBorder="1" applyAlignment="1" quotePrefix="1">
      <alignment horizontal="center"/>
      <protection/>
    </xf>
    <xf numFmtId="37" fontId="30"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5" fillId="0" borderId="0" xfId="21" applyNumberFormat="1" applyFont="1" applyFill="1" applyAlignment="1">
      <alignment horizontal="center" vertical="center"/>
      <protection/>
    </xf>
    <xf numFmtId="1"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192" fontId="8" fillId="0" borderId="2" xfId="15" applyNumberFormat="1" applyFont="1" applyFill="1" applyBorder="1" applyAlignment="1">
      <alignment vertical="center"/>
    </xf>
    <xf numFmtId="37" fontId="24" fillId="0" borderId="1" xfId="0" applyNumberFormat="1" applyFont="1" applyFill="1" applyBorder="1" applyAlignment="1">
      <alignment vertical="center"/>
    </xf>
    <xf numFmtId="37" fontId="9" fillId="0" borderId="3" xfId="0" applyNumberFormat="1" applyFont="1" applyFill="1" applyBorder="1" applyAlignment="1">
      <alignment horizontal="center"/>
    </xf>
    <xf numFmtId="37" fontId="8" fillId="0" borderId="0" xfId="0" applyFont="1" applyFill="1" applyAlignment="1">
      <alignment horizontal="justify" vertical="center" wrapText="1"/>
    </xf>
    <xf numFmtId="2" fontId="8" fillId="0" borderId="0" xfId="22" applyNumberFormat="1" applyFont="1" applyFill="1" applyBorder="1" applyAlignment="1">
      <alignment horizontal="justify" vertical="top" wrapText="1"/>
      <protection/>
    </xf>
    <xf numFmtId="37" fontId="0" fillId="2" borderId="0" xfId="0" applyNumberFormat="1" applyAlignment="1">
      <alignment/>
    </xf>
    <xf numFmtId="1" fontId="8" fillId="0" borderId="0" xfId="22" applyNumberFormat="1" applyFont="1" applyFill="1" applyBorder="1" applyAlignment="1" applyProtection="1">
      <alignment horizontal="justify" wrapText="1"/>
      <protection locked="0"/>
    </xf>
    <xf numFmtId="37" fontId="24" fillId="0" borderId="0" xfId="0" applyNumberFormat="1" applyFont="1" applyFill="1" applyBorder="1" applyAlignment="1">
      <alignment horizontal="justify" wrapText="1"/>
    </xf>
    <xf numFmtId="2" fontId="8" fillId="0" borderId="0" xfId="22" applyNumberFormat="1" applyFont="1" applyFill="1" applyAlignment="1">
      <alignment horizontal="justify" wrapText="1"/>
      <protection/>
    </xf>
    <xf numFmtId="2" fontId="8" fillId="0" borderId="0" xfId="22" applyNumberFormat="1" applyFont="1" applyFill="1" applyBorder="1" applyAlignment="1">
      <alignment vertical="top" wrapText="1"/>
      <protection/>
    </xf>
    <xf numFmtId="192" fontId="8" fillId="0" borderId="0" xfId="15" applyNumberFormat="1" applyFont="1" applyFill="1" applyAlignment="1">
      <alignment vertical="center"/>
    </xf>
    <xf numFmtId="37" fontId="24" fillId="2" borderId="0" xfId="0" applyNumberFormat="1" applyFont="1" applyAlignment="1">
      <alignment vertical="center"/>
    </xf>
    <xf numFmtId="37" fontId="24" fillId="2" borderId="0" xfId="0" applyNumberFormat="1" applyFont="1" applyAlignment="1">
      <alignment vertical="top" wrapText="1"/>
    </xf>
    <xf numFmtId="37" fontId="24" fillId="0" borderId="0" xfId="0" applyNumberFormat="1" applyFont="1" applyFill="1" applyBorder="1" applyAlignment="1">
      <alignment vertical="center"/>
    </xf>
    <xf numFmtId="192" fontId="8" fillId="0" borderId="0" xfId="15" applyNumberFormat="1" applyFont="1" applyFill="1" applyAlignment="1">
      <alignment wrapText="1"/>
    </xf>
    <xf numFmtId="1" fontId="8" fillId="0" borderId="0" xfId="22" applyNumberFormat="1" applyFont="1" applyFill="1" applyBorder="1" applyAlignment="1" applyProtection="1">
      <alignment horizontal="justify" vertical="center" wrapText="1"/>
      <protection locked="0"/>
    </xf>
    <xf numFmtId="37" fontId="24" fillId="0" borderId="0" xfId="0" applyNumberFormat="1" applyFont="1" applyFill="1" applyBorder="1" applyAlignment="1">
      <alignment horizontal="justify" vertical="center" wrapText="1"/>
    </xf>
    <xf numFmtId="1" fontId="8" fillId="0" borderId="0" xfId="22" applyNumberFormat="1" applyFont="1" applyFill="1" applyBorder="1" applyAlignment="1" applyProtection="1">
      <alignment horizontal="justify" wrapText="1"/>
      <protection locked="0"/>
    </xf>
    <xf numFmtId="192" fontId="41" fillId="0" borderId="0" xfId="15" applyNumberFormat="1" applyFont="1" applyFill="1" applyAlignment="1">
      <alignment wrapText="1"/>
    </xf>
    <xf numFmtId="37" fontId="42" fillId="0" borderId="0" xfId="0" applyNumberFormat="1" applyFont="1" applyFill="1" applyAlignment="1">
      <alignment wrapText="1"/>
    </xf>
    <xf numFmtId="169" fontId="5" fillId="0" borderId="0" xfId="15" applyFont="1" applyFill="1" applyAlignment="1">
      <alignment vertical="center"/>
    </xf>
    <xf numFmtId="169" fontId="5" fillId="0" borderId="2" xfId="15" applyFont="1" applyFill="1" applyBorder="1" applyAlignment="1">
      <alignment/>
    </xf>
    <xf numFmtId="169" fontId="5" fillId="0" borderId="4" xfId="15" applyFont="1" applyFill="1" applyBorder="1" applyAlignment="1">
      <alignment vertical="center"/>
    </xf>
    <xf numFmtId="227" fontId="5" fillId="0" borderId="0" xfId="15" applyNumberFormat="1" applyFont="1" applyFill="1" applyBorder="1" applyAlignment="1">
      <alignment/>
    </xf>
    <xf numFmtId="169" fontId="21" fillId="0" borderId="0" xfId="15" applyFont="1" applyFill="1" applyAlignment="1">
      <alignment vertical="center"/>
    </xf>
    <xf numFmtId="169" fontId="19" fillId="0" borderId="0" xfId="15" applyFont="1" applyFill="1" applyAlignment="1">
      <alignment vertical="center"/>
    </xf>
    <xf numFmtId="169" fontId="21" fillId="0" borderId="2" xfId="15" applyFont="1" applyFill="1" applyBorder="1" applyAlignment="1">
      <alignment/>
    </xf>
    <xf numFmtId="169" fontId="19" fillId="0" borderId="2" xfId="15" applyFont="1" applyFill="1" applyBorder="1" applyAlignment="1">
      <alignment/>
    </xf>
    <xf numFmtId="169" fontId="21" fillId="0" borderId="4" xfId="15" applyFont="1" applyFill="1" applyBorder="1" applyAlignment="1">
      <alignment vertical="center"/>
    </xf>
    <xf numFmtId="169" fontId="19" fillId="0" borderId="4" xfId="15" applyFont="1" applyFill="1" applyBorder="1" applyAlignment="1">
      <alignment vertical="center"/>
    </xf>
    <xf numFmtId="227" fontId="19" fillId="0" borderId="3" xfId="15" applyNumberFormat="1" applyFont="1" applyFill="1" applyBorder="1" applyAlignment="1">
      <alignment/>
    </xf>
    <xf numFmtId="227" fontId="22" fillId="0" borderId="3" xfId="15" applyNumberFormat="1" applyFont="1" applyFill="1" applyBorder="1" applyAlignment="1">
      <alignment/>
    </xf>
    <xf numFmtId="227" fontId="21" fillId="0" borderId="0" xfId="15" applyNumberFormat="1" applyFont="1" applyFill="1" applyBorder="1" applyAlignment="1">
      <alignment/>
    </xf>
    <xf numFmtId="227" fontId="19" fillId="0" borderId="0" xfId="15" applyNumberFormat="1" applyFont="1" applyFill="1" applyBorder="1" applyAlignment="1">
      <alignment/>
    </xf>
    <xf numFmtId="227" fontId="22" fillId="0" borderId="0" xfId="15" applyNumberFormat="1" applyFont="1" applyFill="1" applyBorder="1" applyAlignment="1">
      <alignment/>
    </xf>
    <xf numFmtId="227" fontId="35" fillId="0" borderId="0" xfId="15" applyNumberFormat="1" applyFont="1" applyFill="1" applyBorder="1" applyAlignment="1">
      <alignment/>
    </xf>
    <xf numFmtId="169" fontId="21" fillId="0" borderId="5" xfId="15" applyFont="1" applyFill="1" applyBorder="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S44"/>
  <sheetViews>
    <sheetView zoomScale="60" zoomScaleNormal="60" workbookViewId="0" topLeftCell="B19">
      <selection activeCell="B5" sqref="B5"/>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64" customFormat="1" ht="36" customHeight="1">
      <c r="A1" s="63"/>
      <c r="B1" s="562" t="s">
        <v>114</v>
      </c>
      <c r="C1" s="562"/>
      <c r="D1" s="562"/>
      <c r="E1" s="562"/>
      <c r="F1" s="562"/>
      <c r="G1" s="562"/>
      <c r="H1" s="562"/>
      <c r="I1" s="562"/>
      <c r="J1" s="562"/>
      <c r="K1" s="562"/>
      <c r="L1" s="63"/>
    </row>
    <row r="2" spans="1:12" s="60" customFormat="1" ht="45" customHeight="1">
      <c r="A2" s="58"/>
      <c r="B2" s="563" t="s">
        <v>207</v>
      </c>
      <c r="C2" s="564"/>
      <c r="D2" s="564"/>
      <c r="E2" s="564"/>
      <c r="F2" s="564"/>
      <c r="G2" s="564"/>
      <c r="H2" s="564"/>
      <c r="I2" s="564"/>
      <c r="J2" s="564"/>
      <c r="K2" s="564"/>
      <c r="L2" s="58"/>
    </row>
    <row r="3" spans="1:12" ht="52.5" customHeight="1">
      <c r="A3" s="565"/>
      <c r="B3" s="565"/>
      <c r="C3" s="565"/>
      <c r="D3" s="565"/>
      <c r="E3" s="565"/>
      <c r="F3" s="565"/>
      <c r="G3" s="565"/>
      <c r="H3" s="565"/>
      <c r="I3" s="565"/>
      <c r="J3" s="565"/>
      <c r="K3" s="565"/>
      <c r="L3" s="565"/>
    </row>
    <row r="4" spans="1:12" s="60" customFormat="1" ht="25.5" customHeight="1" thickBot="1">
      <c r="A4" s="58"/>
      <c r="B4" s="108" t="str">
        <f>'Consol PL'!B4</f>
        <v>For the quarter ended 30 June 2004</v>
      </c>
      <c r="C4" s="109"/>
      <c r="D4" s="105"/>
      <c r="E4" s="566" t="s">
        <v>191</v>
      </c>
      <c r="F4" s="566"/>
      <c r="G4" s="566"/>
      <c r="H4" s="110"/>
      <c r="I4" s="566" t="s">
        <v>192</v>
      </c>
      <c r="J4" s="566"/>
      <c r="K4" s="566"/>
      <c r="L4" s="105"/>
    </row>
    <row r="5" spans="1:12" s="60" customFormat="1" ht="27.75" customHeight="1">
      <c r="A5" s="58"/>
      <c r="D5" s="70"/>
      <c r="E5" s="70" t="s">
        <v>277</v>
      </c>
      <c r="F5" s="195"/>
      <c r="G5" s="70" t="s">
        <v>249</v>
      </c>
      <c r="H5" s="71"/>
      <c r="I5" s="70" t="s">
        <v>277</v>
      </c>
      <c r="J5" s="195"/>
      <c r="K5" s="70" t="s">
        <v>249</v>
      </c>
      <c r="L5" s="66"/>
    </row>
    <row r="6" spans="1:12" s="60" customFormat="1" ht="9.75" customHeight="1">
      <c r="A6" s="58"/>
      <c r="D6" s="61"/>
      <c r="E6" s="62"/>
      <c r="F6" s="62"/>
      <c r="G6" s="61"/>
      <c r="H6" s="62"/>
      <c r="I6" s="62"/>
      <c r="J6" s="62"/>
      <c r="K6" s="61"/>
      <c r="L6" s="62"/>
    </row>
    <row r="7" spans="1:12" s="27" customFormat="1" ht="23.25">
      <c r="A7" s="7"/>
      <c r="E7" s="120" t="s">
        <v>149</v>
      </c>
      <c r="F7" s="122"/>
      <c r="G7" s="120" t="s">
        <v>149</v>
      </c>
      <c r="H7" s="122"/>
      <c r="I7" s="120" t="s">
        <v>149</v>
      </c>
      <c r="J7" s="122"/>
      <c r="K7" s="120" t="s">
        <v>149</v>
      </c>
      <c r="L7" s="122"/>
    </row>
    <row r="8" spans="2:11" ht="20.25">
      <c r="B8" s="5"/>
      <c r="C8" s="5"/>
      <c r="I8" s="1"/>
      <c r="K8" s="1"/>
    </row>
    <row r="9" spans="1:19" s="27" customFormat="1" ht="25.5" customHeight="1">
      <c r="A9" s="123" t="s">
        <v>79</v>
      </c>
      <c r="B9" s="38" t="s">
        <v>98</v>
      </c>
      <c r="C9" s="29"/>
      <c r="E9" s="198">
        <f>'Consol PL'!E9</f>
        <v>271235</v>
      </c>
      <c r="F9" s="39"/>
      <c r="G9" s="48">
        <f>'Consol PL'!G9</f>
        <v>247628.89</v>
      </c>
      <c r="H9" s="39"/>
      <c r="I9" s="198">
        <f>'Consol PL'!I9</f>
        <v>570541</v>
      </c>
      <c r="J9" s="39"/>
      <c r="K9" s="48">
        <f>'Consol PL'!K9</f>
        <v>473603.89</v>
      </c>
      <c r="L9" s="32"/>
      <c r="M9" s="31"/>
      <c r="N9" s="31"/>
      <c r="O9" s="31"/>
      <c r="P9" s="31"/>
      <c r="Q9" s="31"/>
      <c r="R9" s="31"/>
      <c r="S9" s="31"/>
    </row>
    <row r="10" spans="1:12" s="27" customFormat="1" ht="6.75" customHeight="1">
      <c r="A10" s="74"/>
      <c r="B10" s="36"/>
      <c r="E10" s="197"/>
      <c r="F10" s="39"/>
      <c r="G10" s="48"/>
      <c r="H10" s="39"/>
      <c r="I10" s="197"/>
      <c r="J10" s="55"/>
      <c r="K10" s="48"/>
      <c r="L10" s="32"/>
    </row>
    <row r="11" spans="1:12" s="36" customFormat="1" ht="39.75" customHeight="1">
      <c r="A11" s="124" t="s">
        <v>160</v>
      </c>
      <c r="B11" s="65" t="s">
        <v>138</v>
      </c>
      <c r="C11" s="38"/>
      <c r="E11" s="198">
        <f>'Consol PL'!E18</f>
        <v>53823.93376999977</v>
      </c>
      <c r="F11" s="39"/>
      <c r="G11" s="48">
        <f>'Consol PL'!G18</f>
        <v>35529.890000000014</v>
      </c>
      <c r="H11" s="39"/>
      <c r="I11" s="198">
        <f>'Consol PL'!I18</f>
        <v>131701.93376999977</v>
      </c>
      <c r="J11" s="39"/>
      <c r="K11" s="48">
        <f>'Consol PL'!K18</f>
        <v>81084.89000000001</v>
      </c>
      <c r="L11" s="39"/>
    </row>
    <row r="12" spans="1:12" s="36" customFormat="1" ht="9" customHeight="1">
      <c r="A12" s="80"/>
      <c r="E12" s="197"/>
      <c r="F12" s="39"/>
      <c r="G12" s="48"/>
      <c r="H12" s="39"/>
      <c r="I12" s="197"/>
      <c r="J12" s="39"/>
      <c r="K12" s="48"/>
      <c r="L12" s="39"/>
    </row>
    <row r="13" spans="1:12" s="27" customFormat="1" ht="37.5" customHeight="1">
      <c r="A13" s="191" t="s">
        <v>161</v>
      </c>
      <c r="B13" s="65" t="s">
        <v>242</v>
      </c>
      <c r="E13" s="198">
        <f>'Consol PL'!E24</f>
        <v>19875.93376999977</v>
      </c>
      <c r="F13" s="39"/>
      <c r="G13" s="48">
        <f>G15</f>
        <v>10822.890000000014</v>
      </c>
      <c r="H13" s="39"/>
      <c r="I13" s="198">
        <f>I15</f>
        <v>57214.93376999977</v>
      </c>
      <c r="J13" s="39"/>
      <c r="K13" s="48">
        <f>K15</f>
        <v>28829.890000000014</v>
      </c>
      <c r="L13" s="32"/>
    </row>
    <row r="14" spans="1:12" s="27" customFormat="1" ht="12" customHeight="1">
      <c r="A14" s="74"/>
      <c r="B14" s="36"/>
      <c r="E14" s="227"/>
      <c r="F14" s="128"/>
      <c r="G14" s="127"/>
      <c r="H14" s="128"/>
      <c r="I14" s="227"/>
      <c r="J14" s="228"/>
      <c r="K14" s="127"/>
      <c r="L14" s="32"/>
    </row>
    <row r="15" spans="1:12" s="36" customFormat="1" ht="42.75" customHeight="1">
      <c r="A15" s="124" t="s">
        <v>162</v>
      </c>
      <c r="B15" s="125" t="s">
        <v>139</v>
      </c>
      <c r="E15" s="198">
        <f>'Consol PL'!E24</f>
        <v>19875.93376999977</v>
      </c>
      <c r="F15" s="39"/>
      <c r="G15" s="48">
        <f>'Consol PL'!G24</f>
        <v>10822.890000000014</v>
      </c>
      <c r="H15" s="39"/>
      <c r="I15" s="198">
        <f>'Consol PL'!I24</f>
        <v>57214.93376999977</v>
      </c>
      <c r="J15" s="39"/>
      <c r="K15" s="48">
        <f>'Consol PL'!K24</f>
        <v>28829.890000000014</v>
      </c>
      <c r="L15" s="55"/>
    </row>
    <row r="16" spans="1:12" s="27" customFormat="1" ht="18.75" customHeight="1">
      <c r="A16" s="74"/>
      <c r="B16" s="97"/>
      <c r="E16" s="197"/>
      <c r="F16" s="39"/>
      <c r="G16" s="48"/>
      <c r="H16" s="39"/>
      <c r="I16" s="197"/>
      <c r="J16" s="55"/>
      <c r="K16" s="48"/>
      <c r="L16" s="32"/>
    </row>
    <row r="17" spans="1:12" s="27" customFormat="1" ht="18.75" customHeight="1">
      <c r="A17" s="74"/>
      <c r="B17" s="97"/>
      <c r="E17" s="197"/>
      <c r="F17" s="39"/>
      <c r="G17" s="48"/>
      <c r="H17" s="39"/>
      <c r="I17" s="197"/>
      <c r="J17" s="55"/>
      <c r="K17" s="48"/>
      <c r="L17" s="32"/>
    </row>
    <row r="18" spans="1:12" s="27" customFormat="1" ht="36" customHeight="1">
      <c r="A18" s="124" t="s">
        <v>163</v>
      </c>
      <c r="B18" s="126" t="s">
        <v>143</v>
      </c>
      <c r="E18" s="197"/>
      <c r="F18" s="39"/>
      <c r="G18" s="48"/>
      <c r="H18" s="39"/>
      <c r="I18" s="197"/>
      <c r="J18" s="55"/>
      <c r="K18" s="48"/>
      <c r="L18" s="32"/>
    </row>
    <row r="19" spans="1:12" s="27" customFormat="1" ht="25.5" customHeight="1">
      <c r="A19" s="74"/>
      <c r="B19" s="97" t="s">
        <v>141</v>
      </c>
      <c r="E19" s="229">
        <f>'Consol PL'!E28</f>
        <v>3.52</v>
      </c>
      <c r="F19" s="130"/>
      <c r="G19" s="129">
        <f>'Consol PL'!G28</f>
        <v>2.64</v>
      </c>
      <c r="H19" s="130"/>
      <c r="I19" s="229">
        <f>'Consol PL'!I28</f>
        <v>10.34</v>
      </c>
      <c r="J19" s="130"/>
      <c r="K19" s="129">
        <f>'Consol PL'!K28</f>
        <v>7.04</v>
      </c>
      <c r="L19" s="32"/>
    </row>
    <row r="20" spans="1:12" s="27" customFormat="1" ht="14.25" customHeight="1">
      <c r="A20" s="74"/>
      <c r="B20" s="97"/>
      <c r="E20" s="230"/>
      <c r="F20" s="130"/>
      <c r="G20" s="129"/>
      <c r="H20" s="130"/>
      <c r="I20" s="230"/>
      <c r="J20" s="231"/>
      <c r="K20" s="129"/>
      <c r="L20" s="32"/>
    </row>
    <row r="21" spans="1:12" s="27" customFormat="1" ht="30.75" customHeight="1">
      <c r="A21" s="74"/>
      <c r="B21" s="97" t="s">
        <v>142</v>
      </c>
      <c r="E21" s="229">
        <f>'Consol PL'!E30</f>
        <v>3.4591407309666677</v>
      </c>
      <c r="F21" s="130"/>
      <c r="G21" s="129">
        <f>'Consol PL'!G30</f>
        <v>2.6442050690681334</v>
      </c>
      <c r="H21" s="130"/>
      <c r="I21" s="229">
        <f>'Consol PL'!I30</f>
        <v>10.169054112244494</v>
      </c>
      <c r="J21" s="130"/>
      <c r="K21" s="129">
        <f>'Consol PL'!K30</f>
        <v>7.043603074472403</v>
      </c>
      <c r="L21" s="32"/>
    </row>
    <row r="22" spans="1:12" s="27" customFormat="1" ht="18.75" customHeight="1">
      <c r="A22" s="74"/>
      <c r="B22" s="97"/>
      <c r="E22" s="230"/>
      <c r="F22" s="130"/>
      <c r="G22" s="129"/>
      <c r="H22" s="130"/>
      <c r="I22" s="230"/>
      <c r="J22" s="231"/>
      <c r="K22" s="129"/>
      <c r="L22" s="32"/>
    </row>
    <row r="23" spans="1:12" s="27" customFormat="1" ht="17.25" customHeight="1">
      <c r="A23" s="74"/>
      <c r="B23" s="97"/>
      <c r="E23" s="197"/>
      <c r="F23" s="39"/>
      <c r="G23" s="48"/>
      <c r="H23" s="39"/>
      <c r="I23" s="197"/>
      <c r="J23" s="55"/>
      <c r="K23" s="48"/>
      <c r="L23" s="32"/>
    </row>
    <row r="24" spans="1:12" s="27" customFormat="1" ht="36" customHeight="1">
      <c r="A24" s="124" t="s">
        <v>172</v>
      </c>
      <c r="B24" s="126" t="s">
        <v>140</v>
      </c>
      <c r="E24" s="197"/>
      <c r="F24" s="39"/>
      <c r="G24" s="48"/>
      <c r="H24" s="39"/>
      <c r="I24" s="197"/>
      <c r="J24" s="55"/>
      <c r="K24" s="48"/>
      <c r="L24" s="32"/>
    </row>
    <row r="25" spans="1:12" s="27" customFormat="1" ht="25.5" customHeight="1">
      <c r="A25" s="74"/>
      <c r="B25" s="97" t="s">
        <v>336</v>
      </c>
      <c r="E25" s="543">
        <v>5</v>
      </c>
      <c r="F25" s="130"/>
      <c r="G25" s="544">
        <v>3.75</v>
      </c>
      <c r="H25" s="545"/>
      <c r="I25" s="543">
        <v>5</v>
      </c>
      <c r="J25" s="545"/>
      <c r="K25" s="544">
        <v>3.75</v>
      </c>
      <c r="L25" s="32"/>
    </row>
    <row r="26" spans="1:12" s="27" customFormat="1" ht="9" customHeight="1">
      <c r="A26" s="74"/>
      <c r="B26" s="97"/>
      <c r="E26" s="229"/>
      <c r="F26" s="130"/>
      <c r="G26" s="129"/>
      <c r="H26" s="130"/>
      <c r="I26" s="229"/>
      <c r="J26" s="130"/>
      <c r="K26" s="129"/>
      <c r="L26" s="32"/>
    </row>
    <row r="27" spans="1:12" s="27" customFormat="1" ht="94.5" customHeight="1" thickBot="1">
      <c r="A27" s="74"/>
      <c r="B27" s="97"/>
      <c r="E27" s="30"/>
      <c r="F27" s="31"/>
      <c r="G27" s="46"/>
      <c r="H27" s="31"/>
      <c r="I27" s="232" t="s">
        <v>209</v>
      </c>
      <c r="J27" s="233"/>
      <c r="K27" s="232" t="s">
        <v>210</v>
      </c>
      <c r="L27" s="32"/>
    </row>
    <row r="28" spans="1:12" s="27" customFormat="1" ht="21" customHeight="1" hidden="1">
      <c r="A28" s="74"/>
      <c r="B28" s="36"/>
      <c r="E28" s="45"/>
      <c r="I28" s="45"/>
      <c r="J28" s="35"/>
      <c r="K28" s="234" t="s">
        <v>208</v>
      </c>
      <c r="L28" s="35"/>
    </row>
    <row r="29" spans="1:12" s="27" customFormat="1" ht="21" customHeight="1" hidden="1">
      <c r="A29" s="74"/>
      <c r="B29" s="36"/>
      <c r="E29" s="45"/>
      <c r="I29" s="45"/>
      <c r="J29" s="35"/>
      <c r="L29" s="35"/>
    </row>
    <row r="30" spans="5:12" s="27" customFormat="1" ht="21" customHeight="1">
      <c r="E30" s="45"/>
      <c r="I30" s="45"/>
      <c r="J30" s="35"/>
      <c r="L30" s="35"/>
    </row>
    <row r="31" spans="1:12" s="27" customFormat="1" ht="39.75" customHeight="1">
      <c r="A31" s="124" t="s">
        <v>173</v>
      </c>
      <c r="B31" s="94" t="s">
        <v>211</v>
      </c>
      <c r="E31" s="235"/>
      <c r="F31" s="31"/>
      <c r="G31" s="31"/>
      <c r="H31" s="31"/>
      <c r="I31" s="236">
        <f>'BS'!E52</f>
        <v>3.08</v>
      </c>
      <c r="J31" s="32"/>
      <c r="K31" s="131">
        <f>'BS'!F52</f>
        <v>3.19</v>
      </c>
      <c r="L31" s="35"/>
    </row>
    <row r="32" spans="1:11" ht="78.75" customHeight="1">
      <c r="A32" s="9"/>
      <c r="B32" s="561" t="s">
        <v>237</v>
      </c>
      <c r="C32" s="561"/>
      <c r="D32" s="561"/>
      <c r="E32" s="561"/>
      <c r="F32" s="561"/>
      <c r="G32" s="561"/>
      <c r="H32" s="561"/>
      <c r="I32" s="561"/>
      <c r="J32" s="561"/>
      <c r="K32" s="561"/>
    </row>
    <row r="33" spans="2:11" ht="15.75" customHeight="1" hidden="1">
      <c r="B33" s="561"/>
      <c r="C33" s="561"/>
      <c r="D33" s="561"/>
      <c r="E33" s="561"/>
      <c r="F33" s="561"/>
      <c r="G33" s="561"/>
      <c r="H33" s="561"/>
      <c r="I33" s="561"/>
      <c r="J33" s="561"/>
      <c r="K33" s="561"/>
    </row>
    <row r="34" spans="5:11" ht="20.25">
      <c r="E34" s="52"/>
      <c r="H34" s="3"/>
      <c r="I34" s="51"/>
      <c r="J34" s="51"/>
      <c r="K34" s="51"/>
    </row>
    <row r="35" spans="5:11" ht="20.25">
      <c r="E35" s="52"/>
      <c r="H35" s="3"/>
      <c r="I35" s="51"/>
      <c r="J35" s="51"/>
      <c r="K35" s="51"/>
    </row>
    <row r="36" spans="8:11" ht="20.25">
      <c r="H36" s="3"/>
      <c r="I36" s="51"/>
      <c r="J36" s="51"/>
      <c r="K36" s="51"/>
    </row>
    <row r="37" spans="9:11" ht="20.25">
      <c r="I37" s="51"/>
      <c r="J37" s="51"/>
      <c r="K37" s="51"/>
    </row>
    <row r="38" spans="9:11" ht="20.25">
      <c r="I38" s="51"/>
      <c r="J38" s="51"/>
      <c r="K38" s="51"/>
    </row>
    <row r="39" spans="9:11" ht="20.25">
      <c r="I39" s="51"/>
      <c r="J39" s="51"/>
      <c r="K39" s="51"/>
    </row>
    <row r="40" spans="9:11" ht="20.25">
      <c r="I40" s="51"/>
      <c r="J40" s="51"/>
      <c r="K40" s="51"/>
    </row>
    <row r="41" spans="9:11" ht="20.25">
      <c r="I41" s="51"/>
      <c r="J41" s="51"/>
      <c r="K41" s="51"/>
    </row>
    <row r="42" spans="9:11" ht="20.25">
      <c r="I42" s="51"/>
      <c r="J42" s="51"/>
      <c r="K42" s="51"/>
    </row>
    <row r="43" spans="9:11" ht="20.25">
      <c r="I43" s="51"/>
      <c r="J43" s="51"/>
      <c r="K43" s="51"/>
    </row>
    <row r="44" spans="9:11" ht="20.25">
      <c r="I44" s="51"/>
      <c r="J44" s="51"/>
      <c r="K44" s="51"/>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G72"/>
  <sheetViews>
    <sheetView tabSelected="1" zoomScale="60" zoomScaleNormal="60" workbookViewId="0" topLeftCell="A3">
      <selection activeCell="I33" sqref="I33"/>
    </sheetView>
  </sheetViews>
  <sheetFormatPr defaultColWidth="8.77734375" defaultRowHeight="15"/>
  <cols>
    <col min="1" max="1" width="1.33203125" style="1" customWidth="1"/>
    <col min="2" max="2" width="4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16.99609375" style="1" customWidth="1"/>
    <col min="13" max="13" width="5.6640625" style="1" customWidth="1"/>
    <col min="14" max="23" width="12.5546875" style="1" customWidth="1"/>
    <col min="24" max="24" width="5.6640625" style="1" customWidth="1"/>
    <col min="25" max="25" width="12.5546875" style="1" customWidth="1"/>
    <col min="26" max="26" width="10.21484375" style="1" customWidth="1"/>
    <col min="27" max="27" width="9.5546875" style="1" customWidth="1"/>
    <col min="28" max="28" width="12.10546875" style="1" customWidth="1"/>
    <col min="29" max="29" width="5.6640625" style="1" customWidth="1"/>
    <col min="30" max="33" width="11.77734375" style="1" customWidth="1"/>
    <col min="34" max="16384" width="5.6640625" style="1" customWidth="1"/>
  </cols>
  <sheetData>
    <row r="1" spans="1:12" s="64" customFormat="1" ht="36" customHeight="1">
      <c r="A1" s="63"/>
      <c r="B1" s="562" t="s">
        <v>114</v>
      </c>
      <c r="C1" s="562"/>
      <c r="D1" s="562"/>
      <c r="E1" s="562"/>
      <c r="F1" s="562"/>
      <c r="G1" s="562"/>
      <c r="H1" s="562"/>
      <c r="I1" s="562"/>
      <c r="J1" s="562"/>
      <c r="K1" s="562"/>
      <c r="L1" s="63"/>
    </row>
    <row r="2" spans="1:12" s="60" customFormat="1" ht="45" customHeight="1">
      <c r="A2" s="58"/>
      <c r="B2" s="563" t="s">
        <v>57</v>
      </c>
      <c r="C2" s="564"/>
      <c r="D2" s="564"/>
      <c r="E2" s="564"/>
      <c r="F2" s="564"/>
      <c r="G2" s="564"/>
      <c r="H2" s="564"/>
      <c r="I2" s="564"/>
      <c r="J2" s="564"/>
      <c r="K2" s="564"/>
      <c r="L2" s="58"/>
    </row>
    <row r="3" spans="1:12" ht="35.25" customHeight="1">
      <c r="A3" s="565"/>
      <c r="B3" s="565"/>
      <c r="C3" s="565"/>
      <c r="D3" s="565"/>
      <c r="E3" s="565"/>
      <c r="F3" s="565"/>
      <c r="G3" s="565"/>
      <c r="H3" s="565"/>
      <c r="I3" s="565"/>
      <c r="J3" s="565"/>
      <c r="K3" s="565"/>
      <c r="L3" s="565"/>
    </row>
    <row r="4" spans="1:12" s="60" customFormat="1" ht="25.5" customHeight="1" thickBot="1">
      <c r="A4" s="59"/>
      <c r="B4" s="108" t="s">
        <v>301</v>
      </c>
      <c r="C4" s="109"/>
      <c r="D4" s="105"/>
      <c r="E4" s="566" t="s">
        <v>191</v>
      </c>
      <c r="F4" s="566"/>
      <c r="G4" s="566"/>
      <c r="H4" s="110"/>
      <c r="I4" s="566" t="s">
        <v>192</v>
      </c>
      <c r="J4" s="566"/>
      <c r="K4" s="566"/>
      <c r="L4" s="473"/>
    </row>
    <row r="5" spans="1:33" s="60" customFormat="1" ht="27.75" customHeight="1">
      <c r="A5" s="59"/>
      <c r="D5" s="70"/>
      <c r="E5" s="70" t="s">
        <v>277</v>
      </c>
      <c r="F5" s="195"/>
      <c r="G5" s="70" t="s">
        <v>249</v>
      </c>
      <c r="H5" s="71"/>
      <c r="I5" s="70" t="s">
        <v>277</v>
      </c>
      <c r="J5" s="195"/>
      <c r="K5" s="70" t="s">
        <v>249</v>
      </c>
      <c r="L5" s="195"/>
      <c r="N5" s="568"/>
      <c r="O5" s="568"/>
      <c r="P5" s="568"/>
      <c r="Q5" s="568"/>
      <c r="R5" s="474"/>
      <c r="S5" s="568"/>
      <c r="T5" s="568"/>
      <c r="U5" s="568"/>
      <c r="V5" s="568"/>
      <c r="W5" s="474"/>
      <c r="X5" s="474"/>
      <c r="Y5" s="567"/>
      <c r="Z5" s="567"/>
      <c r="AA5" s="567"/>
      <c r="AB5" s="567"/>
      <c r="AC5" s="474"/>
      <c r="AD5" s="567"/>
      <c r="AE5" s="567"/>
      <c r="AF5" s="567"/>
      <c r="AG5" s="567"/>
    </row>
    <row r="6" spans="1:33" s="60" customFormat="1" ht="23.25" customHeight="1">
      <c r="A6" s="59"/>
      <c r="D6" s="61"/>
      <c r="E6" s="62"/>
      <c r="F6" s="62"/>
      <c r="G6" s="62" t="s">
        <v>269</v>
      </c>
      <c r="H6" s="62"/>
      <c r="I6" s="62"/>
      <c r="J6" s="62"/>
      <c r="K6" s="62" t="s">
        <v>269</v>
      </c>
      <c r="L6" s="71"/>
      <c r="N6" s="474"/>
      <c r="O6" s="474"/>
      <c r="P6" s="474"/>
      <c r="Q6" s="474"/>
      <c r="R6" s="474"/>
      <c r="S6" s="474"/>
      <c r="T6" s="474"/>
      <c r="U6" s="474"/>
      <c r="V6" s="474"/>
      <c r="W6" s="474"/>
      <c r="X6" s="474"/>
      <c r="Y6" s="474"/>
      <c r="Z6" s="474"/>
      <c r="AA6" s="474"/>
      <c r="AB6" s="474"/>
      <c r="AC6" s="474"/>
      <c r="AD6" s="474"/>
      <c r="AE6" s="474"/>
      <c r="AF6" s="474"/>
      <c r="AG6" s="474"/>
    </row>
    <row r="7" spans="1:33" s="27" customFormat="1" ht="23.25">
      <c r="A7" s="44"/>
      <c r="E7" s="120" t="s">
        <v>149</v>
      </c>
      <c r="F7" s="122"/>
      <c r="G7" s="120" t="s">
        <v>149</v>
      </c>
      <c r="H7" s="122"/>
      <c r="I7" s="120" t="s">
        <v>149</v>
      </c>
      <c r="J7" s="122"/>
      <c r="K7" s="120" t="s">
        <v>149</v>
      </c>
      <c r="L7" s="532"/>
      <c r="N7" s="31"/>
      <c r="O7" s="31"/>
      <c r="P7" s="31"/>
      <c r="Q7" s="31"/>
      <c r="R7" s="31"/>
      <c r="S7" s="31"/>
      <c r="T7" s="31"/>
      <c r="U7" s="31"/>
      <c r="V7" s="31"/>
      <c r="W7" s="31"/>
      <c r="X7" s="31"/>
      <c r="Y7" s="31"/>
      <c r="Z7" s="475"/>
      <c r="AA7" s="475"/>
      <c r="AB7" s="31"/>
      <c r="AC7" s="31"/>
      <c r="AD7" s="31"/>
      <c r="AE7" s="475"/>
      <c r="AF7" s="475"/>
      <c r="AG7" s="31"/>
    </row>
    <row r="8" spans="2:33" ht="20.25">
      <c r="B8" s="5"/>
      <c r="C8" s="5"/>
      <c r="I8" s="1"/>
      <c r="K8" s="1"/>
      <c r="L8" s="3"/>
      <c r="N8" s="3"/>
      <c r="O8" s="3"/>
      <c r="P8" s="3"/>
      <c r="Q8" s="3"/>
      <c r="R8" s="3"/>
      <c r="S8" s="3"/>
      <c r="T8" s="3"/>
      <c r="U8" s="3"/>
      <c r="V8" s="3"/>
      <c r="W8" s="3"/>
      <c r="X8" s="3"/>
      <c r="Y8" s="3"/>
      <c r="Z8" s="3"/>
      <c r="AA8" s="3"/>
      <c r="AB8" s="3"/>
      <c r="AC8" s="3"/>
      <c r="AD8" s="3"/>
      <c r="AE8" s="3"/>
      <c r="AF8" s="3"/>
      <c r="AG8" s="3"/>
    </row>
    <row r="9" spans="2:33" s="27" customFormat="1" ht="25.5" customHeight="1">
      <c r="B9" s="29" t="s">
        <v>98</v>
      </c>
      <c r="C9" s="29"/>
      <c r="E9" s="466">
        <v>271235</v>
      </c>
      <c r="F9" s="467"/>
      <c r="G9" s="468">
        <v>247628.89</v>
      </c>
      <c r="H9" s="467"/>
      <c r="I9" s="221">
        <v>570541</v>
      </c>
      <c r="J9" s="222"/>
      <c r="K9" s="468">
        <v>473603.89</v>
      </c>
      <c r="L9" s="467"/>
      <c r="M9" s="31"/>
      <c r="N9" s="467"/>
      <c r="O9" s="31"/>
      <c r="P9" s="31"/>
      <c r="Q9" s="31"/>
      <c r="R9" s="31"/>
      <c r="S9" s="31"/>
      <c r="T9" s="31"/>
      <c r="U9" s="31"/>
      <c r="V9" s="31"/>
      <c r="W9" s="31"/>
      <c r="X9" s="31"/>
      <c r="Y9" s="31"/>
      <c r="Z9" s="31"/>
      <c r="AA9" s="31"/>
      <c r="AB9" s="31"/>
      <c r="AC9" s="31"/>
      <c r="AD9" s="31"/>
      <c r="AE9" s="31"/>
      <c r="AF9" s="31"/>
      <c r="AG9" s="31"/>
    </row>
    <row r="10" spans="2:33" s="27" customFormat="1" ht="31.5" customHeight="1">
      <c r="B10" s="28" t="s">
        <v>116</v>
      </c>
      <c r="C10" s="29"/>
      <c r="E10" s="469">
        <v>-230445.06623000023</v>
      </c>
      <c r="F10" s="42"/>
      <c r="G10" s="50">
        <v>-208132</v>
      </c>
      <c r="H10" s="42"/>
      <c r="I10" s="199">
        <v>-461957.06623000023</v>
      </c>
      <c r="J10" s="200"/>
      <c r="K10" s="50">
        <v>-394509</v>
      </c>
      <c r="L10" s="467"/>
      <c r="M10" s="31"/>
      <c r="N10" s="31"/>
      <c r="O10" s="31"/>
      <c r="P10" s="31"/>
      <c r="Q10" s="31"/>
      <c r="R10" s="31"/>
      <c r="S10" s="31"/>
      <c r="T10" s="31"/>
      <c r="U10" s="31"/>
      <c r="V10" s="31"/>
      <c r="W10" s="31"/>
      <c r="X10" s="31"/>
      <c r="Y10" s="31"/>
      <c r="Z10" s="31"/>
      <c r="AA10" s="31"/>
      <c r="AB10" s="31"/>
      <c r="AC10" s="31"/>
      <c r="AD10" s="31"/>
      <c r="AE10" s="31"/>
      <c r="AF10" s="31"/>
      <c r="AG10" s="31"/>
    </row>
    <row r="11" spans="2:33" s="53" customFormat="1" ht="36" customHeight="1">
      <c r="B11" s="43" t="s">
        <v>117</v>
      </c>
      <c r="C11" s="37"/>
      <c r="D11" s="54"/>
      <c r="E11" s="470">
        <f>SUM(E9:E10)</f>
        <v>40789.93376999977</v>
      </c>
      <c r="F11" s="471"/>
      <c r="G11" s="471">
        <f>SUM(G9:G10)</f>
        <v>39496.890000000014</v>
      </c>
      <c r="H11" s="471"/>
      <c r="I11" s="470">
        <f>SUM(I9:I10)</f>
        <v>108583.93376999977</v>
      </c>
      <c r="J11" s="471"/>
      <c r="K11" s="471">
        <f>SUM(K9:K10)</f>
        <v>79094.89000000001</v>
      </c>
      <c r="L11" s="471"/>
      <c r="M11" s="57"/>
      <c r="N11" s="57"/>
      <c r="O11" s="57"/>
      <c r="P11" s="57"/>
      <c r="Q11" s="57"/>
      <c r="R11" s="54"/>
      <c r="S11" s="54"/>
      <c r="T11" s="54"/>
      <c r="U11" s="54"/>
      <c r="V11" s="31"/>
      <c r="W11" s="54"/>
      <c r="X11" s="54"/>
      <c r="Y11" s="54"/>
      <c r="Z11" s="54"/>
      <c r="AA11" s="54"/>
      <c r="AB11" s="31"/>
      <c r="AC11" s="31"/>
      <c r="AD11" s="31"/>
      <c r="AE11" s="54"/>
      <c r="AF11" s="54"/>
      <c r="AG11" s="31"/>
    </row>
    <row r="12" spans="2:33" s="53" customFormat="1" ht="36" customHeight="1">
      <c r="B12" s="43" t="s">
        <v>136</v>
      </c>
      <c r="C12" s="37"/>
      <c r="D12" s="54"/>
      <c r="E12" s="466">
        <v>270</v>
      </c>
      <c r="F12" s="467"/>
      <c r="G12" s="468">
        <v>1047</v>
      </c>
      <c r="H12" s="471"/>
      <c r="I12" s="472">
        <v>594</v>
      </c>
      <c r="J12" s="471"/>
      <c r="K12" s="468">
        <v>1166</v>
      </c>
      <c r="L12" s="54"/>
      <c r="N12" s="31"/>
      <c r="O12" s="31"/>
      <c r="P12" s="31"/>
      <c r="Q12" s="31"/>
      <c r="R12" s="54"/>
      <c r="S12" s="54"/>
      <c r="T12" s="54"/>
      <c r="U12" s="54"/>
      <c r="V12" s="31"/>
      <c r="W12" s="54"/>
      <c r="X12" s="54"/>
      <c r="Y12" s="54"/>
      <c r="Z12" s="54"/>
      <c r="AA12" s="54"/>
      <c r="AB12" s="31"/>
      <c r="AC12" s="54"/>
      <c r="AD12" s="54"/>
      <c r="AE12" s="54"/>
      <c r="AF12" s="54"/>
      <c r="AG12" s="31"/>
    </row>
    <row r="13" spans="2:33" s="53" customFormat="1" ht="33.75" customHeight="1">
      <c r="B13" s="43" t="s">
        <v>260</v>
      </c>
      <c r="C13" s="37"/>
      <c r="D13" s="54"/>
      <c r="E13" s="466">
        <v>352</v>
      </c>
      <c r="F13" s="467"/>
      <c r="G13" s="468">
        <v>135</v>
      </c>
      <c r="H13" s="471"/>
      <c r="I13" s="472">
        <v>464</v>
      </c>
      <c r="J13" s="471"/>
      <c r="K13" s="468">
        <v>386</v>
      </c>
      <c r="L13" s="54"/>
      <c r="N13" s="31"/>
      <c r="O13" s="31"/>
      <c r="P13" s="31"/>
      <c r="Q13" s="31"/>
      <c r="R13" s="54"/>
      <c r="S13" s="54"/>
      <c r="T13" s="54"/>
      <c r="U13" s="54"/>
      <c r="V13" s="31"/>
      <c r="W13" s="54"/>
      <c r="X13" s="54"/>
      <c r="Y13" s="54"/>
      <c r="Z13" s="54"/>
      <c r="AA13" s="54"/>
      <c r="AB13" s="31"/>
      <c r="AC13" s="54"/>
      <c r="AD13" s="54"/>
      <c r="AE13" s="54"/>
      <c r="AF13" s="54"/>
      <c r="AG13" s="31"/>
    </row>
    <row r="14" spans="2:33" s="53" customFormat="1" ht="51.75" customHeight="1">
      <c r="B14" s="429" t="s">
        <v>266</v>
      </c>
      <c r="C14" s="37"/>
      <c r="D14" s="54"/>
      <c r="E14" s="466">
        <v>1408</v>
      </c>
      <c r="F14" s="467"/>
      <c r="G14" s="468">
        <v>1408</v>
      </c>
      <c r="H14" s="471"/>
      <c r="I14" s="472">
        <v>2816</v>
      </c>
      <c r="J14" s="471"/>
      <c r="K14" s="468">
        <v>2816</v>
      </c>
      <c r="L14" s="54"/>
      <c r="N14" s="54"/>
      <c r="O14" s="54"/>
      <c r="P14" s="54"/>
      <c r="Q14" s="54"/>
      <c r="R14" s="54"/>
      <c r="S14" s="54"/>
      <c r="T14" s="54"/>
      <c r="U14" s="54"/>
      <c r="V14" s="31"/>
      <c r="W14" s="54"/>
      <c r="X14" s="54"/>
      <c r="Y14" s="54"/>
      <c r="Z14" s="54"/>
      <c r="AA14" s="54"/>
      <c r="AB14" s="31"/>
      <c r="AC14" s="54"/>
      <c r="AD14" s="54"/>
      <c r="AE14" s="54"/>
      <c r="AF14" s="54"/>
      <c r="AG14" s="31"/>
    </row>
    <row r="15" spans="2:33" s="27" customFormat="1" ht="30.75" customHeight="1">
      <c r="B15" s="27" t="s">
        <v>118</v>
      </c>
      <c r="D15" s="31"/>
      <c r="E15" s="466">
        <v>-19695</v>
      </c>
      <c r="F15" s="467"/>
      <c r="G15" s="468">
        <v>-17894</v>
      </c>
      <c r="H15" s="467"/>
      <c r="I15" s="470">
        <v>-43756</v>
      </c>
      <c r="J15" s="467"/>
      <c r="K15" s="468">
        <v>-35200</v>
      </c>
      <c r="L15" s="31"/>
      <c r="N15" s="31"/>
      <c r="O15" s="31"/>
      <c r="P15" s="31"/>
      <c r="Q15" s="31"/>
      <c r="R15" s="31"/>
      <c r="S15" s="31"/>
      <c r="T15" s="31"/>
      <c r="U15" s="31"/>
      <c r="V15" s="31"/>
      <c r="W15" s="31"/>
      <c r="X15" s="31"/>
      <c r="Y15" s="31"/>
      <c r="Z15" s="31"/>
      <c r="AA15" s="31"/>
      <c r="AB15" s="31"/>
      <c r="AC15" s="31"/>
      <c r="AD15" s="31"/>
      <c r="AE15" s="31"/>
      <c r="AF15" s="31"/>
      <c r="AG15" s="31"/>
    </row>
    <row r="16" spans="2:33" s="27" customFormat="1" ht="37.5" customHeight="1">
      <c r="B16" s="27" t="s">
        <v>137</v>
      </c>
      <c r="E16" s="466">
        <v>30699</v>
      </c>
      <c r="F16" s="467"/>
      <c r="G16" s="468">
        <v>11337</v>
      </c>
      <c r="H16" s="467"/>
      <c r="I16" s="221">
        <v>63000</v>
      </c>
      <c r="J16" s="222"/>
      <c r="K16" s="468">
        <v>32822</v>
      </c>
      <c r="L16" s="31"/>
      <c r="N16" s="31"/>
      <c r="O16" s="31"/>
      <c r="P16" s="31"/>
      <c r="Q16" s="31"/>
      <c r="R16" s="31"/>
      <c r="S16" s="31"/>
      <c r="T16" s="31"/>
      <c r="U16" s="31"/>
      <c r="V16" s="31"/>
      <c r="W16" s="31"/>
      <c r="X16" s="31"/>
      <c r="Y16" s="31"/>
      <c r="Z16" s="31"/>
      <c r="AA16" s="31"/>
      <c r="AB16" s="31"/>
      <c r="AC16" s="31"/>
      <c r="AD16" s="31"/>
      <c r="AE16" s="31"/>
      <c r="AF16" s="31"/>
      <c r="AG16" s="31"/>
    </row>
    <row r="17" spans="5:33" s="27" customFormat="1" ht="6.75" customHeight="1">
      <c r="E17" s="199"/>
      <c r="F17" s="33"/>
      <c r="G17" s="50"/>
      <c r="H17" s="42"/>
      <c r="I17" s="199"/>
      <c r="J17" s="200"/>
      <c r="K17" s="50"/>
      <c r="L17" s="31"/>
      <c r="N17" s="31"/>
      <c r="O17" s="31"/>
      <c r="P17" s="31"/>
      <c r="Q17" s="31"/>
      <c r="R17" s="31"/>
      <c r="S17" s="31"/>
      <c r="T17" s="31"/>
      <c r="U17" s="31"/>
      <c r="V17" s="31"/>
      <c r="W17" s="31"/>
      <c r="X17" s="31"/>
      <c r="Y17" s="31"/>
      <c r="Z17" s="31"/>
      <c r="AA17" s="31"/>
      <c r="AB17" s="31"/>
      <c r="AC17" s="31"/>
      <c r="AD17" s="31"/>
      <c r="AE17" s="31"/>
      <c r="AF17" s="31"/>
      <c r="AG17" s="31"/>
    </row>
    <row r="18" spans="2:33" s="36" customFormat="1" ht="39.75" customHeight="1">
      <c r="B18" s="65" t="s">
        <v>248</v>
      </c>
      <c r="C18" s="38"/>
      <c r="E18" s="227">
        <f>SUM(E11:E16)</f>
        <v>53823.93376999977</v>
      </c>
      <c r="F18" s="39"/>
      <c r="G18" s="127">
        <f>SUM(G11:G16)</f>
        <v>35529.890000000014</v>
      </c>
      <c r="H18" s="128"/>
      <c r="I18" s="227">
        <f>SUM(I11:I16)</f>
        <v>131701.93376999977</v>
      </c>
      <c r="J18" s="128"/>
      <c r="K18" s="127">
        <f>SUM(K11:K16)</f>
        <v>81084.89000000001</v>
      </c>
      <c r="L18" s="48"/>
      <c r="N18" s="31"/>
      <c r="O18" s="31"/>
      <c r="P18" s="31"/>
      <c r="Q18" s="31"/>
      <c r="R18" s="476"/>
      <c r="S18" s="31"/>
      <c r="T18" s="476"/>
      <c r="U18" s="476"/>
      <c r="V18" s="31"/>
      <c r="W18" s="476"/>
      <c r="X18" s="39"/>
      <c r="Y18" s="39"/>
      <c r="Z18" s="39"/>
      <c r="AA18" s="39"/>
      <c r="AB18" s="31"/>
      <c r="AC18" s="39"/>
      <c r="AD18" s="39"/>
      <c r="AE18" s="39"/>
      <c r="AF18" s="39"/>
      <c r="AG18" s="31"/>
    </row>
    <row r="19" spans="2:33" s="36" customFormat="1" ht="33" customHeight="1">
      <c r="B19" s="36" t="s">
        <v>67</v>
      </c>
      <c r="E19" s="466">
        <v>-23669</v>
      </c>
      <c r="F19" s="128"/>
      <c r="G19" s="468">
        <v>-14485</v>
      </c>
      <c r="H19" s="128"/>
      <c r="I19" s="466">
        <v>-53389</v>
      </c>
      <c r="J19" s="128"/>
      <c r="K19" s="468">
        <v>-31995</v>
      </c>
      <c r="L19" s="49"/>
      <c r="N19" s="31"/>
      <c r="O19" s="39"/>
      <c r="P19" s="39"/>
      <c r="Q19" s="31"/>
      <c r="R19" s="39"/>
      <c r="S19" s="39"/>
      <c r="T19" s="39"/>
      <c r="U19" s="39"/>
      <c r="V19" s="31"/>
      <c r="W19" s="39"/>
      <c r="X19" s="39"/>
      <c r="Y19" s="39"/>
      <c r="Z19" s="39"/>
      <c r="AA19" s="39"/>
      <c r="AB19" s="31"/>
      <c r="AC19" s="39"/>
      <c r="AD19" s="39"/>
      <c r="AE19" s="39"/>
      <c r="AF19" s="31"/>
      <c r="AG19" s="31"/>
    </row>
    <row r="20" spans="5:33" s="36" customFormat="1" ht="9" customHeight="1">
      <c r="E20" s="607"/>
      <c r="G20" s="611"/>
      <c r="H20" s="612"/>
      <c r="I20" s="607"/>
      <c r="J20" s="612"/>
      <c r="K20" s="611"/>
      <c r="L20" s="48"/>
      <c r="M20" s="39"/>
      <c r="N20" s="39"/>
      <c r="O20" s="39"/>
      <c r="P20" s="39"/>
      <c r="Q20" s="31"/>
      <c r="R20" s="39"/>
      <c r="S20" s="39"/>
      <c r="T20" s="39"/>
      <c r="U20" s="39"/>
      <c r="V20" s="31"/>
      <c r="W20" s="39"/>
      <c r="X20" s="39"/>
      <c r="Y20" s="39"/>
      <c r="Z20" s="39"/>
      <c r="AA20" s="39"/>
      <c r="AB20" s="31"/>
      <c r="AC20" s="39"/>
      <c r="AD20" s="39"/>
      <c r="AE20" s="39"/>
      <c r="AF20" s="39"/>
      <c r="AG20" s="31"/>
    </row>
    <row r="21" spans="1:33" s="27" customFormat="1" ht="37.5" customHeight="1">
      <c r="A21" s="40"/>
      <c r="B21" s="41" t="s">
        <v>68</v>
      </c>
      <c r="E21" s="608">
        <f>SUM(E18:E19)</f>
        <v>30154.93376999977</v>
      </c>
      <c r="F21" s="34"/>
      <c r="G21" s="613">
        <f>SUM(G18:G19)</f>
        <v>21044.890000000014</v>
      </c>
      <c r="H21" s="614"/>
      <c r="I21" s="608">
        <f>SUM(I18:I19)</f>
        <v>78312.93376999977</v>
      </c>
      <c r="J21" s="614"/>
      <c r="K21" s="613">
        <f>SUM(K18:K20)</f>
        <v>49089.890000000014</v>
      </c>
      <c r="L21" s="46"/>
      <c r="M21" s="46"/>
      <c r="N21" s="46"/>
      <c r="O21" s="46"/>
      <c r="P21" s="46"/>
      <c r="Q21" s="46"/>
      <c r="R21" s="477"/>
      <c r="S21" s="477"/>
      <c r="T21" s="477"/>
      <c r="U21" s="477"/>
      <c r="V21" s="46"/>
      <c r="W21" s="477"/>
      <c r="X21" s="31"/>
      <c r="Y21" s="46"/>
      <c r="Z21" s="31"/>
      <c r="AA21" s="31"/>
      <c r="AB21" s="31"/>
      <c r="AC21" s="31"/>
      <c r="AD21" s="46"/>
      <c r="AE21" s="31"/>
      <c r="AF21" s="31"/>
      <c r="AG21" s="31"/>
    </row>
    <row r="22" spans="2:33" s="27" customFormat="1" ht="35.25" customHeight="1">
      <c r="B22" s="27" t="s">
        <v>69</v>
      </c>
      <c r="E22" s="466">
        <v>-10279</v>
      </c>
      <c r="F22" s="467"/>
      <c r="G22" s="468">
        <v>-10222</v>
      </c>
      <c r="H22" s="467"/>
      <c r="I22" s="221">
        <v>-21098</v>
      </c>
      <c r="J22" s="222"/>
      <c r="K22" s="468">
        <v>-20260</v>
      </c>
      <c r="L22" s="46"/>
      <c r="N22" s="31"/>
      <c r="O22" s="31"/>
      <c r="P22" s="31"/>
      <c r="Q22" s="31"/>
      <c r="R22" s="31"/>
      <c r="S22" s="31"/>
      <c r="T22" s="31"/>
      <c r="U22" s="31"/>
      <c r="V22" s="31"/>
      <c r="W22" s="31"/>
      <c r="X22" s="31"/>
      <c r="Y22" s="31"/>
      <c r="Z22" s="31"/>
      <c r="AA22" s="31"/>
      <c r="AB22" s="31"/>
      <c r="AC22" s="31"/>
      <c r="AD22" s="31"/>
      <c r="AE22" s="31"/>
      <c r="AF22" s="467"/>
      <c r="AG22" s="31"/>
    </row>
    <row r="23" spans="5:33" s="27" customFormat="1" ht="12" customHeight="1">
      <c r="E23" s="199"/>
      <c r="F23" s="42"/>
      <c r="G23" s="50"/>
      <c r="H23" s="42"/>
      <c r="I23" s="199"/>
      <c r="J23" s="200"/>
      <c r="K23" s="50"/>
      <c r="L23" s="468"/>
      <c r="N23" s="31"/>
      <c r="O23" s="31"/>
      <c r="P23" s="31"/>
      <c r="Q23" s="31"/>
      <c r="R23" s="31"/>
      <c r="S23" s="31"/>
      <c r="T23" s="31"/>
      <c r="U23" s="31"/>
      <c r="V23" s="31"/>
      <c r="W23" s="31"/>
      <c r="X23" s="31"/>
      <c r="Y23" s="31"/>
      <c r="Z23" s="31"/>
      <c r="AA23" s="31"/>
      <c r="AB23" s="31"/>
      <c r="AC23" s="31"/>
      <c r="AD23" s="31"/>
      <c r="AE23" s="31"/>
      <c r="AF23" s="31"/>
      <c r="AG23" s="31"/>
    </row>
    <row r="24" spans="2:33" s="36" customFormat="1" ht="42.75" customHeight="1" thickBot="1">
      <c r="B24" s="119" t="s">
        <v>247</v>
      </c>
      <c r="E24" s="609">
        <f>SUM(E21:E22)</f>
        <v>19875.93376999977</v>
      </c>
      <c r="F24" s="69"/>
      <c r="G24" s="615">
        <f>SUM(G21:G22)</f>
        <v>10822.890000000014</v>
      </c>
      <c r="H24" s="616"/>
      <c r="I24" s="609">
        <f>SUM(I21:I22)</f>
        <v>57214.93376999977</v>
      </c>
      <c r="J24" s="616"/>
      <c r="K24" s="615">
        <f>SUM(K21:K22)</f>
        <v>28829.890000000014</v>
      </c>
      <c r="L24" s="48"/>
      <c r="N24" s="48"/>
      <c r="O24" s="48"/>
      <c r="P24" s="48"/>
      <c r="Q24" s="48"/>
      <c r="R24" s="39"/>
      <c r="S24" s="39"/>
      <c r="T24" s="39"/>
      <c r="U24" s="39"/>
      <c r="V24" s="39"/>
      <c r="W24" s="39"/>
      <c r="X24" s="39"/>
      <c r="Y24" s="39"/>
      <c r="Z24" s="39"/>
      <c r="AA24" s="39"/>
      <c r="AB24" s="31"/>
      <c r="AC24" s="39"/>
      <c r="AD24" s="39"/>
      <c r="AE24" s="39"/>
      <c r="AF24" s="39"/>
      <c r="AG24" s="31"/>
    </row>
    <row r="25" spans="2:33" s="27" customFormat="1" ht="18.75" customHeight="1">
      <c r="B25" s="43"/>
      <c r="E25" s="221"/>
      <c r="F25" s="31"/>
      <c r="G25" s="46"/>
      <c r="H25" s="31"/>
      <c r="I25" s="30"/>
      <c r="J25" s="32"/>
      <c r="K25" s="46"/>
      <c r="L25" s="31"/>
      <c r="N25" s="31"/>
      <c r="O25" s="31"/>
      <c r="P25" s="31"/>
      <c r="Q25" s="31"/>
      <c r="R25" s="31"/>
      <c r="S25" s="31"/>
      <c r="T25" s="31"/>
      <c r="U25" s="31"/>
      <c r="V25" s="31"/>
      <c r="W25" s="31"/>
      <c r="X25" s="31"/>
      <c r="Y25" s="31"/>
      <c r="Z25" s="31"/>
      <c r="AA25" s="31"/>
      <c r="AB25" s="31"/>
      <c r="AC25" s="31"/>
      <c r="AD25" s="31"/>
      <c r="AE25" s="31"/>
      <c r="AF25" s="31"/>
      <c r="AG25" s="31"/>
    </row>
    <row r="26" spans="2:33" s="27" customFormat="1" ht="18.75" customHeight="1">
      <c r="B26" s="43"/>
      <c r="E26" s="221"/>
      <c r="F26" s="31"/>
      <c r="G26" s="46"/>
      <c r="H26" s="31"/>
      <c r="I26" s="30"/>
      <c r="J26" s="32"/>
      <c r="K26" s="46"/>
      <c r="L26" s="31"/>
      <c r="N26" s="31"/>
      <c r="O26" s="31"/>
      <c r="P26" s="31"/>
      <c r="Q26" s="31"/>
      <c r="R26" s="31"/>
      <c r="S26" s="31"/>
      <c r="T26" s="31"/>
      <c r="U26" s="31"/>
      <c r="V26" s="31"/>
      <c r="W26" s="31"/>
      <c r="X26" s="31"/>
      <c r="Y26" s="31"/>
      <c r="Z26" s="31"/>
      <c r="AA26" s="31"/>
      <c r="AB26" s="31"/>
      <c r="AC26" s="31"/>
      <c r="AD26" s="31"/>
      <c r="AE26" s="31"/>
      <c r="AF26" s="31"/>
      <c r="AG26" s="31"/>
    </row>
    <row r="27" spans="2:33" s="27" customFormat="1" ht="36" customHeight="1">
      <c r="B27" s="12" t="s">
        <v>246</v>
      </c>
      <c r="E27" s="221"/>
      <c r="F27" s="31"/>
      <c r="G27" s="46"/>
      <c r="H27" s="31"/>
      <c r="I27" s="201"/>
      <c r="J27" s="32"/>
      <c r="K27" s="46"/>
      <c r="L27" s="31"/>
      <c r="N27" s="31"/>
      <c r="O27" s="31"/>
      <c r="P27" s="31"/>
      <c r="Q27" s="31"/>
      <c r="R27" s="31"/>
      <c r="S27" s="31"/>
      <c r="T27" s="31"/>
      <c r="U27" s="31"/>
      <c r="V27" s="31"/>
      <c r="W27" s="31"/>
      <c r="X27" s="31"/>
      <c r="Y27" s="31"/>
      <c r="Z27" s="31"/>
      <c r="AA27" s="31"/>
      <c r="AB27" s="31"/>
      <c r="AC27" s="31"/>
      <c r="AD27" s="31"/>
      <c r="AE27" s="31"/>
      <c r="AF27" s="31"/>
      <c r="AG27" s="31"/>
    </row>
    <row r="28" spans="2:33" s="27" customFormat="1" ht="25.5" customHeight="1" thickBot="1">
      <c r="B28" s="43" t="s">
        <v>141</v>
      </c>
      <c r="E28" s="538">
        <f>'NOTE 1'!I213</f>
        <v>3.52</v>
      </c>
      <c r="F28" s="68"/>
      <c r="G28" s="540">
        <f>'NOTE 1'!J213</f>
        <v>2.64</v>
      </c>
      <c r="H28" s="617"/>
      <c r="I28" s="538">
        <f>'NOTE 1'!K213</f>
        <v>10.34</v>
      </c>
      <c r="J28" s="618"/>
      <c r="K28" s="540">
        <f>'NOTE 1'!L213</f>
        <v>7.04</v>
      </c>
      <c r="L28" s="533"/>
      <c r="N28" s="31"/>
      <c r="O28" s="31"/>
      <c r="P28" s="31"/>
      <c r="Q28" s="31"/>
      <c r="R28" s="31"/>
      <c r="S28" s="31"/>
      <c r="T28" s="31"/>
      <c r="U28" s="31"/>
      <c r="V28" s="31"/>
      <c r="W28" s="31"/>
      <c r="X28" s="31"/>
      <c r="Y28" s="31"/>
      <c r="Z28" s="31"/>
      <c r="AA28" s="31"/>
      <c r="AB28" s="31"/>
      <c r="AC28" s="31"/>
      <c r="AD28" s="31"/>
      <c r="AE28" s="31"/>
      <c r="AF28" s="31"/>
      <c r="AG28" s="31"/>
    </row>
    <row r="29" spans="2:33" s="27" customFormat="1" ht="14.25" customHeight="1">
      <c r="B29" s="43"/>
      <c r="E29" s="610"/>
      <c r="F29" s="32"/>
      <c r="G29" s="619"/>
      <c r="H29" s="620"/>
      <c r="I29" s="610"/>
      <c r="J29" s="621"/>
      <c r="K29" s="619"/>
      <c r="L29" s="46"/>
      <c r="N29" s="31"/>
      <c r="O29" s="31"/>
      <c r="P29" s="31"/>
      <c r="Q29" s="31"/>
      <c r="R29" s="31"/>
      <c r="S29" s="31"/>
      <c r="T29" s="31"/>
      <c r="U29" s="31"/>
      <c r="V29" s="31"/>
      <c r="W29" s="31"/>
      <c r="X29" s="31"/>
      <c r="Y29" s="31"/>
      <c r="Z29" s="31"/>
      <c r="AA29" s="31"/>
      <c r="AB29" s="31"/>
      <c r="AC29" s="31"/>
      <c r="AD29" s="31"/>
      <c r="AE29" s="31"/>
      <c r="AF29" s="31"/>
      <c r="AG29" s="31"/>
    </row>
    <row r="30" spans="2:33" s="27" customFormat="1" ht="30.75" customHeight="1" thickBot="1">
      <c r="B30" s="43" t="s">
        <v>142</v>
      </c>
      <c r="E30" s="538">
        <f>'NOTE 1'!I220</f>
        <v>3.4591407309666677</v>
      </c>
      <c r="F30" s="68"/>
      <c r="G30" s="540">
        <f>'NOTE 1'!J220</f>
        <v>2.6442050690681334</v>
      </c>
      <c r="H30" s="617"/>
      <c r="I30" s="538">
        <f>'NOTE 1'!K220</f>
        <v>10.169054112244494</v>
      </c>
      <c r="J30" s="618"/>
      <c r="K30" s="540">
        <f>'NOTE 1'!L220</f>
        <v>7.043603074472403</v>
      </c>
      <c r="L30" s="533"/>
      <c r="N30" s="31"/>
      <c r="O30" s="31"/>
      <c r="P30" s="31"/>
      <c r="Q30" s="31"/>
      <c r="R30" s="31"/>
      <c r="S30" s="31"/>
      <c r="T30" s="31"/>
      <c r="U30" s="31"/>
      <c r="V30" s="31"/>
      <c r="W30" s="31"/>
      <c r="X30" s="31"/>
      <c r="Y30" s="31"/>
      <c r="Z30" s="31"/>
      <c r="AA30" s="31"/>
      <c r="AB30" s="31"/>
      <c r="AC30" s="31"/>
      <c r="AD30" s="31"/>
      <c r="AE30" s="31"/>
      <c r="AF30" s="31"/>
      <c r="AG30" s="31"/>
    </row>
    <row r="31" spans="2:33" s="27" customFormat="1" ht="18.75" customHeight="1">
      <c r="B31" s="43"/>
      <c r="E31" s="610"/>
      <c r="F31" s="31"/>
      <c r="G31" s="619"/>
      <c r="H31" s="620"/>
      <c r="I31" s="610"/>
      <c r="J31" s="621"/>
      <c r="K31" s="619"/>
      <c r="L31" s="31"/>
      <c r="N31" s="31"/>
      <c r="O31" s="31"/>
      <c r="P31" s="31"/>
      <c r="Q31" s="31"/>
      <c r="R31" s="31"/>
      <c r="S31" s="31"/>
      <c r="T31" s="31"/>
      <c r="U31" s="31"/>
      <c r="V31" s="31"/>
      <c r="W31" s="31"/>
      <c r="X31" s="31"/>
      <c r="Y31" s="31"/>
      <c r="Z31" s="31"/>
      <c r="AA31" s="31"/>
      <c r="AB31" s="31"/>
      <c r="AC31" s="31"/>
      <c r="AD31" s="31"/>
      <c r="AE31" s="31"/>
      <c r="AF31" s="31"/>
      <c r="AG31" s="31"/>
    </row>
    <row r="32" spans="2:33" s="27" customFormat="1" ht="17.25" customHeight="1">
      <c r="B32" s="43"/>
      <c r="E32" s="610"/>
      <c r="F32" s="31"/>
      <c r="G32" s="619"/>
      <c r="H32" s="620"/>
      <c r="I32" s="610"/>
      <c r="J32" s="621"/>
      <c r="K32" s="619"/>
      <c r="L32" s="31"/>
      <c r="N32" s="31"/>
      <c r="O32" s="31"/>
      <c r="P32" s="31"/>
      <c r="Q32" s="31"/>
      <c r="R32" s="31"/>
      <c r="S32" s="31"/>
      <c r="T32" s="31"/>
      <c r="U32" s="31"/>
      <c r="V32" s="31"/>
      <c r="W32" s="31"/>
      <c r="X32" s="31"/>
      <c r="Y32" s="31"/>
      <c r="Z32" s="31"/>
      <c r="AA32" s="31"/>
      <c r="AB32" s="31"/>
      <c r="AC32" s="31"/>
      <c r="AD32" s="31"/>
      <c r="AE32" s="31"/>
      <c r="AF32" s="31"/>
      <c r="AG32" s="31"/>
    </row>
    <row r="33" spans="2:33" s="27" customFormat="1" ht="36" customHeight="1">
      <c r="B33" s="12" t="s">
        <v>140</v>
      </c>
      <c r="E33" s="610"/>
      <c r="F33" s="31"/>
      <c r="G33" s="622"/>
      <c r="H33" s="620"/>
      <c r="I33" s="610"/>
      <c r="J33" s="621"/>
      <c r="K33" s="619"/>
      <c r="L33" s="31"/>
      <c r="N33" s="31"/>
      <c r="O33" s="31"/>
      <c r="P33" s="31"/>
      <c r="Q33" s="31"/>
      <c r="R33" s="31"/>
      <c r="S33" s="31"/>
      <c r="T33" s="31"/>
      <c r="U33" s="31"/>
      <c r="V33" s="31"/>
      <c r="W33" s="31"/>
      <c r="X33" s="31"/>
      <c r="Y33" s="31"/>
      <c r="Z33" s="31"/>
      <c r="AA33" s="31"/>
      <c r="AB33" s="31"/>
      <c r="AC33" s="31"/>
      <c r="AD33" s="31"/>
      <c r="AE33" s="31"/>
      <c r="AF33" s="31"/>
      <c r="AG33" s="31"/>
    </row>
    <row r="34" spans="2:33" s="27" customFormat="1" ht="25.5" customHeight="1" thickBot="1">
      <c r="B34" s="43" t="s">
        <v>262</v>
      </c>
      <c r="E34" s="538">
        <v>8.75</v>
      </c>
      <c r="F34" s="539"/>
      <c r="G34" s="540">
        <v>5</v>
      </c>
      <c r="H34" s="617"/>
      <c r="I34" s="538">
        <v>8.75</v>
      </c>
      <c r="J34" s="618"/>
      <c r="K34" s="540">
        <v>5</v>
      </c>
      <c r="L34" s="31"/>
      <c r="N34" s="31"/>
      <c r="O34" s="31"/>
      <c r="P34" s="31"/>
      <c r="Q34" s="31"/>
      <c r="R34" s="31"/>
      <c r="S34" s="31"/>
      <c r="T34" s="31"/>
      <c r="U34" s="31"/>
      <c r="V34" s="31"/>
      <c r="W34" s="31"/>
      <c r="X34" s="31"/>
      <c r="Y34" s="31"/>
      <c r="Z34" s="31"/>
      <c r="AA34" s="31"/>
      <c r="AB34" s="31"/>
      <c r="AC34" s="31"/>
      <c r="AD34" s="31"/>
      <c r="AE34" s="31"/>
      <c r="AF34" s="31"/>
      <c r="AG34" s="31"/>
    </row>
    <row r="35" spans="2:33" s="27" customFormat="1" ht="51.75" customHeight="1">
      <c r="B35" s="43"/>
      <c r="E35" s="30"/>
      <c r="F35" s="31"/>
      <c r="G35" s="46"/>
      <c r="H35" s="31"/>
      <c r="I35" s="30"/>
      <c r="J35" s="32"/>
      <c r="K35" s="46"/>
      <c r="L35" s="31"/>
      <c r="N35" s="31"/>
      <c r="O35" s="31"/>
      <c r="P35" s="31"/>
      <c r="Q35" s="31"/>
      <c r="R35" s="31"/>
      <c r="S35" s="31"/>
      <c r="T35" s="31"/>
      <c r="U35" s="31"/>
      <c r="V35" s="31"/>
      <c r="W35" s="31"/>
      <c r="X35" s="31"/>
      <c r="Y35" s="31"/>
      <c r="Z35" s="31"/>
      <c r="AA35" s="31"/>
      <c r="AB35" s="31"/>
      <c r="AC35" s="31"/>
      <c r="AD35" s="31"/>
      <c r="AE35" s="31"/>
      <c r="AF35" s="31"/>
      <c r="AG35" s="31"/>
    </row>
    <row r="36" spans="5:33" s="27" customFormat="1" ht="21" customHeight="1" hidden="1">
      <c r="E36" s="45"/>
      <c r="I36" s="45"/>
      <c r="J36" s="35"/>
      <c r="N36" s="31"/>
      <c r="O36" s="31"/>
      <c r="P36" s="31"/>
      <c r="Q36" s="31"/>
      <c r="R36" s="31"/>
      <c r="S36" s="31"/>
      <c r="T36" s="31"/>
      <c r="U36" s="31"/>
      <c r="V36" s="31"/>
      <c r="W36" s="31"/>
      <c r="X36" s="31"/>
      <c r="Y36" s="31"/>
      <c r="Z36" s="31"/>
      <c r="AA36" s="31"/>
      <c r="AB36" s="31"/>
      <c r="AC36" s="31"/>
      <c r="AD36" s="31"/>
      <c r="AE36" s="31"/>
      <c r="AF36" s="31"/>
      <c r="AG36" s="31"/>
    </row>
    <row r="37" spans="5:33" s="27" customFormat="1" ht="21" customHeight="1" hidden="1">
      <c r="E37" s="45"/>
      <c r="I37" s="45"/>
      <c r="J37" s="35"/>
      <c r="N37" s="31"/>
      <c r="O37" s="31"/>
      <c r="P37" s="31"/>
      <c r="Q37" s="31"/>
      <c r="R37" s="31"/>
      <c r="S37" s="31"/>
      <c r="T37" s="31"/>
      <c r="U37" s="31"/>
      <c r="V37" s="31"/>
      <c r="W37" s="31"/>
      <c r="X37" s="31"/>
      <c r="Y37" s="31"/>
      <c r="Z37" s="31"/>
      <c r="AA37" s="31"/>
      <c r="AB37" s="31"/>
      <c r="AC37" s="31"/>
      <c r="AD37" s="31"/>
      <c r="AE37" s="31"/>
      <c r="AF37" s="31"/>
      <c r="AG37" s="31"/>
    </row>
    <row r="38" spans="1:33" ht="18.75" customHeight="1">
      <c r="A38" s="2"/>
      <c r="B38" s="569" t="s">
        <v>4</v>
      </c>
      <c r="C38" s="569"/>
      <c r="D38" s="569"/>
      <c r="E38" s="569"/>
      <c r="F38" s="569"/>
      <c r="G38" s="569"/>
      <c r="H38" s="569"/>
      <c r="I38" s="569"/>
      <c r="J38" s="569"/>
      <c r="K38" s="569"/>
      <c r="N38" s="3"/>
      <c r="O38" s="3"/>
      <c r="P38" s="3"/>
      <c r="Q38" s="3"/>
      <c r="R38" s="3"/>
      <c r="S38" s="3"/>
      <c r="T38" s="3"/>
      <c r="U38" s="3"/>
      <c r="V38" s="3"/>
      <c r="W38" s="3"/>
      <c r="X38" s="3"/>
      <c r="Y38" s="3"/>
      <c r="Z38" s="3"/>
      <c r="AA38" s="3"/>
      <c r="AB38" s="3"/>
      <c r="AC38" s="3"/>
      <c r="AD38" s="3"/>
      <c r="AE38" s="3"/>
      <c r="AF38" s="3"/>
      <c r="AG38" s="3"/>
    </row>
    <row r="39" spans="2:33" ht="20.25" customHeight="1">
      <c r="B39" s="569"/>
      <c r="C39" s="569"/>
      <c r="D39" s="569"/>
      <c r="E39" s="569"/>
      <c r="F39" s="569"/>
      <c r="G39" s="569"/>
      <c r="H39" s="569"/>
      <c r="I39" s="569"/>
      <c r="J39" s="569"/>
      <c r="K39" s="569"/>
      <c r="N39" s="3"/>
      <c r="O39" s="3"/>
      <c r="P39" s="3"/>
      <c r="Q39" s="3"/>
      <c r="R39" s="3"/>
      <c r="S39" s="3"/>
      <c r="T39" s="3"/>
      <c r="U39" s="3"/>
      <c r="V39" s="3"/>
      <c r="W39" s="3"/>
      <c r="X39" s="3"/>
      <c r="Y39" s="3"/>
      <c r="Z39" s="3"/>
      <c r="AA39" s="3"/>
      <c r="AB39" s="3"/>
      <c r="AC39" s="3"/>
      <c r="AD39" s="3"/>
      <c r="AE39" s="3"/>
      <c r="AF39" s="3"/>
      <c r="AG39" s="3"/>
    </row>
    <row r="40" spans="5:33" ht="20.25">
      <c r="E40" s="52"/>
      <c r="H40" s="3"/>
      <c r="I40" s="51"/>
      <c r="J40" s="51"/>
      <c r="K40" s="51"/>
      <c r="N40" s="3"/>
      <c r="O40" s="3"/>
      <c r="P40" s="3"/>
      <c r="Q40" s="3"/>
      <c r="R40" s="3"/>
      <c r="S40" s="3"/>
      <c r="T40" s="3"/>
      <c r="U40" s="3"/>
      <c r="V40" s="3"/>
      <c r="W40" s="3"/>
      <c r="X40" s="3"/>
      <c r="Y40" s="3"/>
      <c r="Z40" s="3"/>
      <c r="AA40" s="3"/>
      <c r="AB40" s="3"/>
      <c r="AC40" s="3"/>
      <c r="AD40" s="3"/>
      <c r="AE40" s="3"/>
      <c r="AF40" s="3"/>
      <c r="AG40" s="3"/>
    </row>
    <row r="41" spans="8:33" ht="20.25">
      <c r="H41" s="3"/>
      <c r="I41" s="51"/>
      <c r="J41" s="51"/>
      <c r="K41" s="51"/>
      <c r="N41" s="3"/>
      <c r="O41" s="3"/>
      <c r="P41" s="3"/>
      <c r="Q41" s="3"/>
      <c r="R41" s="3"/>
      <c r="S41" s="3"/>
      <c r="T41" s="3"/>
      <c r="U41" s="3"/>
      <c r="V41" s="3"/>
      <c r="W41" s="3"/>
      <c r="X41" s="3"/>
      <c r="Y41" s="3"/>
      <c r="Z41" s="3"/>
      <c r="AA41" s="3"/>
      <c r="AB41" s="3"/>
      <c r="AC41" s="3"/>
      <c r="AD41" s="3"/>
      <c r="AE41" s="3"/>
      <c r="AF41" s="3"/>
      <c r="AG41" s="3"/>
    </row>
    <row r="42" spans="8:33" ht="20.25">
      <c r="H42" s="3"/>
      <c r="I42" s="51"/>
      <c r="J42" s="51"/>
      <c r="K42" s="51"/>
      <c r="N42" s="3"/>
      <c r="O42" s="3"/>
      <c r="P42" s="3"/>
      <c r="Q42" s="3"/>
      <c r="R42" s="3"/>
      <c r="S42" s="3"/>
      <c r="T42" s="3"/>
      <c r="U42" s="3"/>
      <c r="V42" s="3"/>
      <c r="W42" s="3"/>
      <c r="X42" s="3"/>
      <c r="Y42" s="3"/>
      <c r="Z42" s="3"/>
      <c r="AA42" s="3"/>
      <c r="AB42" s="3"/>
      <c r="AC42" s="3"/>
      <c r="AD42" s="3"/>
      <c r="AE42" s="3"/>
      <c r="AF42" s="3"/>
      <c r="AG42" s="3"/>
    </row>
    <row r="43" spans="9:33" ht="20.25">
      <c r="I43" s="51"/>
      <c r="J43" s="51"/>
      <c r="K43" s="51"/>
      <c r="N43" s="3"/>
      <c r="O43" s="3"/>
      <c r="P43" s="3"/>
      <c r="Q43" s="3"/>
      <c r="R43" s="3"/>
      <c r="S43" s="3"/>
      <c r="T43" s="3"/>
      <c r="U43" s="3"/>
      <c r="V43" s="3"/>
      <c r="W43" s="3"/>
      <c r="X43" s="3"/>
      <c r="Y43" s="3"/>
      <c r="Z43" s="3"/>
      <c r="AA43" s="3"/>
      <c r="AB43" s="3"/>
      <c r="AC43" s="3"/>
      <c r="AD43" s="3"/>
      <c r="AE43" s="3"/>
      <c r="AF43" s="3"/>
      <c r="AG43" s="3"/>
    </row>
    <row r="44" spans="9:33" ht="20.25">
      <c r="I44" s="51"/>
      <c r="J44" s="51"/>
      <c r="K44" s="51"/>
      <c r="N44" s="3"/>
      <c r="O44" s="3"/>
      <c r="P44" s="3"/>
      <c r="Q44" s="3"/>
      <c r="R44" s="3"/>
      <c r="S44" s="3"/>
      <c r="T44" s="3"/>
      <c r="U44" s="3"/>
      <c r="V44" s="3"/>
      <c r="W44" s="3"/>
      <c r="X44" s="3"/>
      <c r="Y44" s="3"/>
      <c r="Z44" s="3"/>
      <c r="AA44" s="3"/>
      <c r="AB44" s="3"/>
      <c r="AC44" s="3"/>
      <c r="AD44" s="3"/>
      <c r="AE44" s="3"/>
      <c r="AF44" s="3"/>
      <c r="AG44" s="3"/>
    </row>
    <row r="45" spans="9:33" ht="20.25">
      <c r="I45" s="51"/>
      <c r="J45" s="51"/>
      <c r="K45" s="51"/>
      <c r="N45" s="3"/>
      <c r="O45" s="3"/>
      <c r="P45" s="3"/>
      <c r="Q45" s="3"/>
      <c r="R45" s="3"/>
      <c r="S45" s="3"/>
      <c r="T45" s="3"/>
      <c r="U45" s="3"/>
      <c r="V45" s="3"/>
      <c r="W45" s="3"/>
      <c r="X45" s="3"/>
      <c r="Y45" s="3"/>
      <c r="Z45" s="3"/>
      <c r="AA45" s="3"/>
      <c r="AB45" s="3"/>
      <c r="AC45" s="3"/>
      <c r="AD45" s="3"/>
      <c r="AE45" s="3"/>
      <c r="AF45" s="3"/>
      <c r="AG45" s="3"/>
    </row>
    <row r="46" spans="9:33" ht="20.25">
      <c r="I46" s="51"/>
      <c r="J46" s="51"/>
      <c r="K46" s="51"/>
      <c r="N46" s="3"/>
      <c r="O46" s="3"/>
      <c r="P46" s="3"/>
      <c r="Q46" s="3"/>
      <c r="R46" s="3"/>
      <c r="S46" s="3"/>
      <c r="T46" s="3"/>
      <c r="U46" s="3"/>
      <c r="V46" s="3"/>
      <c r="W46" s="3"/>
      <c r="X46" s="3"/>
      <c r="Y46" s="3"/>
      <c r="Z46" s="3"/>
      <c r="AA46" s="3"/>
      <c r="AB46" s="3"/>
      <c r="AC46" s="3"/>
      <c r="AD46" s="3"/>
      <c r="AE46" s="3"/>
      <c r="AF46" s="3"/>
      <c r="AG46" s="3"/>
    </row>
    <row r="47" spans="9:33" ht="20.25">
      <c r="I47" s="51"/>
      <c r="J47" s="51"/>
      <c r="K47" s="51"/>
      <c r="N47" s="3"/>
      <c r="O47" s="3"/>
      <c r="P47" s="3"/>
      <c r="Q47" s="3"/>
      <c r="R47" s="3"/>
      <c r="S47" s="3"/>
      <c r="T47" s="3"/>
      <c r="U47" s="3"/>
      <c r="V47" s="3"/>
      <c r="W47" s="3"/>
      <c r="X47" s="3"/>
      <c r="Y47" s="3"/>
      <c r="Z47" s="3"/>
      <c r="AA47" s="3"/>
      <c r="AB47" s="3"/>
      <c r="AC47" s="3"/>
      <c r="AD47" s="3"/>
      <c r="AE47" s="3"/>
      <c r="AF47" s="3"/>
      <c r="AG47" s="3"/>
    </row>
    <row r="48" spans="9:33" ht="20.25">
      <c r="I48" s="51"/>
      <c r="J48" s="51"/>
      <c r="K48" s="51"/>
      <c r="N48" s="3"/>
      <c r="O48" s="3"/>
      <c r="P48" s="3"/>
      <c r="Q48" s="3"/>
      <c r="R48" s="3"/>
      <c r="S48" s="3"/>
      <c r="T48" s="3"/>
      <c r="U48" s="3"/>
      <c r="V48" s="3"/>
      <c r="W48" s="3"/>
      <c r="X48" s="3"/>
      <c r="Y48" s="3"/>
      <c r="Z48" s="3"/>
      <c r="AA48" s="3"/>
      <c r="AB48" s="3"/>
      <c r="AC48" s="3"/>
      <c r="AD48" s="3"/>
      <c r="AE48" s="3"/>
      <c r="AF48" s="3"/>
      <c r="AG48" s="3"/>
    </row>
    <row r="49" spans="9:33" ht="20.25">
      <c r="I49" s="51"/>
      <c r="J49" s="51"/>
      <c r="K49" s="51"/>
      <c r="N49" s="3"/>
      <c r="O49" s="3"/>
      <c r="P49" s="3"/>
      <c r="Q49" s="3"/>
      <c r="R49" s="3"/>
      <c r="S49" s="3"/>
      <c r="T49" s="3"/>
      <c r="U49" s="3"/>
      <c r="V49" s="3"/>
      <c r="W49" s="3"/>
      <c r="X49" s="3"/>
      <c r="Y49" s="3"/>
      <c r="Z49" s="3"/>
      <c r="AA49" s="3"/>
      <c r="AB49" s="3"/>
      <c r="AC49" s="3"/>
      <c r="AD49" s="3"/>
      <c r="AE49" s="3"/>
      <c r="AF49" s="3"/>
      <c r="AG49" s="3"/>
    </row>
    <row r="50" spans="9:33" ht="20.25">
      <c r="I50" s="51"/>
      <c r="J50" s="51"/>
      <c r="K50" s="51"/>
      <c r="N50" s="3"/>
      <c r="O50" s="3"/>
      <c r="P50" s="3"/>
      <c r="Q50" s="3"/>
      <c r="R50" s="3"/>
      <c r="S50" s="3"/>
      <c r="T50" s="3"/>
      <c r="U50" s="3"/>
      <c r="V50" s="3"/>
      <c r="W50" s="3"/>
      <c r="X50" s="3"/>
      <c r="Y50" s="3"/>
      <c r="Z50" s="3"/>
      <c r="AA50" s="3"/>
      <c r="AB50" s="3"/>
      <c r="AC50" s="3"/>
      <c r="AD50" s="3"/>
      <c r="AE50" s="3"/>
      <c r="AF50" s="3"/>
      <c r="AG50" s="3"/>
    </row>
    <row r="51" spans="14:33" ht="20.25">
      <c r="N51" s="3"/>
      <c r="O51" s="3"/>
      <c r="P51" s="3"/>
      <c r="Q51" s="3"/>
      <c r="R51" s="3"/>
      <c r="S51" s="3"/>
      <c r="T51" s="3"/>
      <c r="U51" s="3"/>
      <c r="V51" s="3"/>
      <c r="W51" s="3"/>
      <c r="X51" s="3"/>
      <c r="Y51" s="3"/>
      <c r="Z51" s="3"/>
      <c r="AA51" s="3"/>
      <c r="AB51" s="3"/>
      <c r="AC51" s="3"/>
      <c r="AD51" s="3"/>
      <c r="AE51" s="3"/>
      <c r="AF51" s="3"/>
      <c r="AG51" s="3"/>
    </row>
    <row r="52" spans="14:33" ht="20.25">
      <c r="N52" s="3"/>
      <c r="O52" s="3"/>
      <c r="P52" s="3"/>
      <c r="Q52" s="3"/>
      <c r="R52" s="3"/>
      <c r="S52" s="3"/>
      <c r="T52" s="3"/>
      <c r="U52" s="3"/>
      <c r="V52" s="3"/>
      <c r="W52" s="3"/>
      <c r="X52" s="3"/>
      <c r="Y52" s="3"/>
      <c r="Z52" s="3"/>
      <c r="AA52" s="3"/>
      <c r="AB52" s="3"/>
      <c r="AC52" s="3"/>
      <c r="AD52" s="3"/>
      <c r="AE52" s="3"/>
      <c r="AF52" s="3"/>
      <c r="AG52" s="3"/>
    </row>
    <row r="53" spans="14:33" ht="20.25">
      <c r="N53" s="3"/>
      <c r="O53" s="3"/>
      <c r="P53" s="3"/>
      <c r="Q53" s="3"/>
      <c r="R53" s="3"/>
      <c r="S53" s="3"/>
      <c r="T53" s="3"/>
      <c r="U53" s="3"/>
      <c r="V53" s="3"/>
      <c r="W53" s="3"/>
      <c r="X53" s="3"/>
      <c r="Y53" s="3"/>
      <c r="Z53" s="3"/>
      <c r="AA53" s="3"/>
      <c r="AB53" s="3"/>
      <c r="AC53" s="3"/>
      <c r="AD53" s="3"/>
      <c r="AE53" s="3"/>
      <c r="AF53" s="3"/>
      <c r="AG53" s="3"/>
    </row>
    <row r="54" spans="14:33" ht="20.25">
      <c r="N54" s="3"/>
      <c r="O54" s="3"/>
      <c r="P54" s="3"/>
      <c r="Q54" s="3"/>
      <c r="R54" s="3"/>
      <c r="S54" s="3"/>
      <c r="T54" s="3"/>
      <c r="U54" s="3"/>
      <c r="V54" s="3"/>
      <c r="W54" s="3"/>
      <c r="X54" s="3"/>
      <c r="Y54" s="3"/>
      <c r="Z54" s="3"/>
      <c r="AA54" s="3"/>
      <c r="AB54" s="3"/>
      <c r="AC54" s="3"/>
      <c r="AD54" s="3"/>
      <c r="AE54" s="3"/>
      <c r="AF54" s="3"/>
      <c r="AG54" s="3"/>
    </row>
    <row r="55" spans="14:33" ht="20.25">
      <c r="N55" s="3"/>
      <c r="O55" s="3"/>
      <c r="P55" s="3"/>
      <c r="Q55" s="3"/>
      <c r="R55" s="3"/>
      <c r="S55" s="3"/>
      <c r="T55" s="3"/>
      <c r="U55" s="3"/>
      <c r="V55" s="3"/>
      <c r="W55" s="3"/>
      <c r="X55" s="3"/>
      <c r="Y55" s="3"/>
      <c r="Z55" s="3"/>
      <c r="AA55" s="3"/>
      <c r="AB55" s="3"/>
      <c r="AC55" s="3"/>
      <c r="AD55" s="3"/>
      <c r="AE55" s="3"/>
      <c r="AF55" s="3"/>
      <c r="AG55" s="3"/>
    </row>
    <row r="56" spans="14:33" ht="20.25">
      <c r="N56" s="3"/>
      <c r="O56" s="3"/>
      <c r="P56" s="3"/>
      <c r="Q56" s="3"/>
      <c r="R56" s="3"/>
      <c r="S56" s="3"/>
      <c r="T56" s="3"/>
      <c r="U56" s="3"/>
      <c r="V56" s="3"/>
      <c r="W56" s="3"/>
      <c r="X56" s="3"/>
      <c r="Y56" s="3"/>
      <c r="Z56" s="3"/>
      <c r="AA56" s="3"/>
      <c r="AB56" s="3"/>
      <c r="AC56" s="3"/>
      <c r="AD56" s="3"/>
      <c r="AE56" s="3"/>
      <c r="AF56" s="3"/>
      <c r="AG56" s="3"/>
    </row>
    <row r="57" spans="14:33" ht="20.25">
      <c r="N57" s="3"/>
      <c r="O57" s="3"/>
      <c r="P57" s="3"/>
      <c r="Q57" s="3"/>
      <c r="R57" s="3"/>
      <c r="S57" s="3"/>
      <c r="T57" s="3"/>
      <c r="U57" s="3"/>
      <c r="V57" s="3"/>
      <c r="W57" s="3"/>
      <c r="X57" s="3"/>
      <c r="Y57" s="3"/>
      <c r="Z57" s="3"/>
      <c r="AA57" s="3"/>
      <c r="AB57" s="3"/>
      <c r="AC57" s="3"/>
      <c r="AD57" s="3"/>
      <c r="AE57" s="3"/>
      <c r="AF57" s="3"/>
      <c r="AG57" s="3"/>
    </row>
    <row r="58" spans="14:33" ht="20.25">
      <c r="N58" s="3"/>
      <c r="O58" s="3"/>
      <c r="P58" s="3"/>
      <c r="Q58" s="3"/>
      <c r="R58" s="3"/>
      <c r="S58" s="3"/>
      <c r="T58" s="3"/>
      <c r="U58" s="3"/>
      <c r="V58" s="3"/>
      <c r="W58" s="3"/>
      <c r="X58" s="3"/>
      <c r="Y58" s="3"/>
      <c r="Z58" s="3"/>
      <c r="AA58" s="3"/>
      <c r="AB58" s="3"/>
      <c r="AC58" s="3"/>
      <c r="AD58" s="3"/>
      <c r="AE58" s="3"/>
      <c r="AF58" s="3"/>
      <c r="AG58" s="3"/>
    </row>
    <row r="59" spans="14:33" ht="20.25">
      <c r="N59" s="3"/>
      <c r="O59" s="3"/>
      <c r="P59" s="3"/>
      <c r="Q59" s="3"/>
      <c r="R59" s="3"/>
      <c r="S59" s="3"/>
      <c r="T59" s="3"/>
      <c r="U59" s="3"/>
      <c r="V59" s="3"/>
      <c r="W59" s="3"/>
      <c r="X59" s="3"/>
      <c r="Y59" s="3"/>
      <c r="Z59" s="3"/>
      <c r="AA59" s="3"/>
      <c r="AB59" s="3"/>
      <c r="AC59" s="3"/>
      <c r="AD59" s="3"/>
      <c r="AE59" s="3"/>
      <c r="AF59" s="3"/>
      <c r="AG59" s="3"/>
    </row>
    <row r="60" spans="14:33" ht="20.25">
      <c r="N60" s="3"/>
      <c r="O60" s="3"/>
      <c r="P60" s="3"/>
      <c r="Q60" s="3"/>
      <c r="R60" s="3"/>
      <c r="S60" s="3"/>
      <c r="T60" s="3"/>
      <c r="U60" s="3"/>
      <c r="V60" s="3"/>
      <c r="W60" s="3"/>
      <c r="X60" s="3"/>
      <c r="Y60" s="3"/>
      <c r="Z60" s="3"/>
      <c r="AA60" s="3"/>
      <c r="AB60" s="3"/>
      <c r="AC60" s="3"/>
      <c r="AD60" s="3"/>
      <c r="AE60" s="3"/>
      <c r="AF60" s="3"/>
      <c r="AG60" s="3"/>
    </row>
    <row r="61" spans="14:33" ht="20.25">
      <c r="N61" s="3"/>
      <c r="O61" s="3"/>
      <c r="P61" s="3"/>
      <c r="Q61" s="3"/>
      <c r="R61" s="3"/>
      <c r="S61" s="3"/>
      <c r="T61" s="3"/>
      <c r="U61" s="3"/>
      <c r="V61" s="3"/>
      <c r="W61" s="3"/>
      <c r="X61" s="3"/>
      <c r="Y61" s="3"/>
      <c r="Z61" s="3"/>
      <c r="AA61" s="3"/>
      <c r="AB61" s="3"/>
      <c r="AC61" s="3"/>
      <c r="AD61" s="3"/>
      <c r="AE61" s="3"/>
      <c r="AF61" s="3"/>
      <c r="AG61" s="3"/>
    </row>
    <row r="62" spans="14:33" ht="20.25">
      <c r="N62" s="3"/>
      <c r="O62" s="3"/>
      <c r="P62" s="3"/>
      <c r="Q62" s="3"/>
      <c r="R62" s="3"/>
      <c r="S62" s="3"/>
      <c r="T62" s="3"/>
      <c r="U62" s="3"/>
      <c r="V62" s="3"/>
      <c r="W62" s="3"/>
      <c r="X62" s="3"/>
      <c r="Y62" s="3"/>
      <c r="Z62" s="3"/>
      <c r="AA62" s="3"/>
      <c r="AB62" s="3"/>
      <c r="AC62" s="3"/>
      <c r="AD62" s="3"/>
      <c r="AE62" s="3"/>
      <c r="AF62" s="3"/>
      <c r="AG62" s="3"/>
    </row>
    <row r="63" spans="14:33" ht="20.25">
      <c r="N63" s="3"/>
      <c r="O63" s="3"/>
      <c r="P63" s="3"/>
      <c r="Q63" s="3"/>
      <c r="R63" s="3"/>
      <c r="S63" s="3"/>
      <c r="T63" s="3"/>
      <c r="U63" s="3"/>
      <c r="V63" s="3"/>
      <c r="W63" s="3"/>
      <c r="X63" s="3"/>
      <c r="Y63" s="3"/>
      <c r="Z63" s="3"/>
      <c r="AA63" s="3"/>
      <c r="AB63" s="3"/>
      <c r="AC63" s="3"/>
      <c r="AD63" s="3"/>
      <c r="AE63" s="3"/>
      <c r="AF63" s="3"/>
      <c r="AG63" s="3"/>
    </row>
    <row r="64" spans="14:33" ht="20.25">
      <c r="N64" s="3"/>
      <c r="O64" s="3"/>
      <c r="P64" s="3"/>
      <c r="Q64" s="3"/>
      <c r="R64" s="3"/>
      <c r="S64" s="3"/>
      <c r="T64" s="3"/>
      <c r="U64" s="3"/>
      <c r="V64" s="3"/>
      <c r="W64" s="3"/>
      <c r="X64" s="3"/>
      <c r="Y64" s="3"/>
      <c r="Z64" s="3"/>
      <c r="AA64" s="3"/>
      <c r="AB64" s="3"/>
      <c r="AC64" s="3"/>
      <c r="AD64" s="3"/>
      <c r="AE64" s="3"/>
      <c r="AF64" s="3"/>
      <c r="AG64" s="3"/>
    </row>
    <row r="65" spans="14:33" ht="20.25">
      <c r="N65" s="3"/>
      <c r="O65" s="3"/>
      <c r="P65" s="3"/>
      <c r="Q65" s="3"/>
      <c r="R65" s="3"/>
      <c r="S65" s="3"/>
      <c r="T65" s="3"/>
      <c r="U65" s="3"/>
      <c r="V65" s="3"/>
      <c r="W65" s="3"/>
      <c r="X65" s="3"/>
      <c r="Y65" s="3"/>
      <c r="Z65" s="3"/>
      <c r="AA65" s="3"/>
      <c r="AB65" s="3"/>
      <c r="AC65" s="3"/>
      <c r="AD65" s="3"/>
      <c r="AE65" s="3"/>
      <c r="AF65" s="3"/>
      <c r="AG65" s="3"/>
    </row>
    <row r="66" spans="14:33" ht="20.25">
      <c r="N66" s="3"/>
      <c r="O66" s="3"/>
      <c r="P66" s="3"/>
      <c r="Q66" s="3"/>
      <c r="R66" s="3"/>
      <c r="S66" s="3"/>
      <c r="T66" s="3"/>
      <c r="U66" s="3"/>
      <c r="V66" s="3"/>
      <c r="W66" s="3"/>
      <c r="X66" s="3"/>
      <c r="Y66" s="3"/>
      <c r="Z66" s="3"/>
      <c r="AA66" s="3"/>
      <c r="AB66" s="3"/>
      <c r="AC66" s="3"/>
      <c r="AD66" s="3"/>
      <c r="AE66" s="3"/>
      <c r="AF66" s="3"/>
      <c r="AG66" s="3"/>
    </row>
    <row r="67" spans="14:33" ht="20.25">
      <c r="N67" s="3"/>
      <c r="O67" s="3"/>
      <c r="P67" s="3"/>
      <c r="Q67" s="3"/>
      <c r="R67" s="3"/>
      <c r="S67" s="3"/>
      <c r="T67" s="3"/>
      <c r="U67" s="3"/>
      <c r="V67" s="3"/>
      <c r="W67" s="3"/>
      <c r="X67" s="3"/>
      <c r="Y67" s="3"/>
      <c r="Z67" s="3"/>
      <c r="AA67" s="3"/>
      <c r="AB67" s="3"/>
      <c r="AC67" s="3"/>
      <c r="AD67" s="3"/>
      <c r="AE67" s="3"/>
      <c r="AF67" s="3"/>
      <c r="AG67" s="3"/>
    </row>
    <row r="68" spans="14:33" ht="20.25">
      <c r="N68" s="3"/>
      <c r="O68" s="3"/>
      <c r="P68" s="3"/>
      <c r="Q68" s="3"/>
      <c r="R68" s="3"/>
      <c r="S68" s="3"/>
      <c r="T68" s="3"/>
      <c r="U68" s="3"/>
      <c r="V68" s="3"/>
      <c r="W68" s="3"/>
      <c r="X68" s="3"/>
      <c r="Y68" s="3"/>
      <c r="Z68" s="3"/>
      <c r="AA68" s="3"/>
      <c r="AB68" s="3"/>
      <c r="AC68" s="3"/>
      <c r="AD68" s="3"/>
      <c r="AE68" s="3"/>
      <c r="AF68" s="3"/>
      <c r="AG68" s="3"/>
    </row>
    <row r="69" spans="14:33" ht="20.25">
      <c r="N69" s="3"/>
      <c r="O69" s="3"/>
      <c r="P69" s="3"/>
      <c r="Q69" s="3"/>
      <c r="R69" s="3"/>
      <c r="S69" s="3"/>
      <c r="T69" s="3"/>
      <c r="U69" s="3"/>
      <c r="V69" s="3"/>
      <c r="W69" s="3"/>
      <c r="X69" s="3"/>
      <c r="Y69" s="3"/>
      <c r="Z69" s="3"/>
      <c r="AA69" s="3"/>
      <c r="AB69" s="3"/>
      <c r="AC69" s="3"/>
      <c r="AD69" s="3"/>
      <c r="AE69" s="3"/>
      <c r="AF69" s="3"/>
      <c r="AG69" s="3"/>
    </row>
    <row r="70" spans="14:33" ht="20.25">
      <c r="N70" s="3"/>
      <c r="O70" s="3"/>
      <c r="P70" s="3"/>
      <c r="Q70" s="3"/>
      <c r="R70" s="3"/>
      <c r="S70" s="3"/>
      <c r="T70" s="3"/>
      <c r="U70" s="3"/>
      <c r="V70" s="3"/>
      <c r="W70" s="3"/>
      <c r="X70" s="3"/>
      <c r="Y70" s="3"/>
      <c r="Z70" s="3"/>
      <c r="AA70" s="3"/>
      <c r="AB70" s="3"/>
      <c r="AC70" s="3"/>
      <c r="AD70" s="3"/>
      <c r="AE70" s="3"/>
      <c r="AF70" s="3"/>
      <c r="AG70" s="3"/>
    </row>
    <row r="71" spans="14:33" ht="20.25">
      <c r="N71" s="3"/>
      <c r="O71" s="3"/>
      <c r="P71" s="3"/>
      <c r="Q71" s="3"/>
      <c r="R71" s="3"/>
      <c r="S71" s="3"/>
      <c r="T71" s="3"/>
      <c r="U71" s="3"/>
      <c r="V71" s="3"/>
      <c r="W71" s="3"/>
      <c r="X71" s="3"/>
      <c r="Y71" s="3"/>
      <c r="Z71" s="3"/>
      <c r="AA71" s="3"/>
      <c r="AB71" s="3"/>
      <c r="AC71" s="3"/>
      <c r="AD71" s="3"/>
      <c r="AE71" s="3"/>
      <c r="AF71" s="3"/>
      <c r="AG71" s="3"/>
    </row>
    <row r="72" spans="14:33" ht="20.25">
      <c r="N72" s="3"/>
      <c r="O72" s="3"/>
      <c r="P72" s="3"/>
      <c r="Q72" s="3"/>
      <c r="R72" s="3"/>
      <c r="S72" s="3"/>
      <c r="T72" s="3"/>
      <c r="U72" s="3"/>
      <c r="V72" s="3"/>
      <c r="W72" s="3"/>
      <c r="X72" s="3"/>
      <c r="Y72" s="3"/>
      <c r="Z72" s="3"/>
      <c r="AA72" s="3"/>
      <c r="AB72" s="3"/>
      <c r="AC72" s="3"/>
      <c r="AD72" s="3"/>
      <c r="AE72" s="3"/>
      <c r="AF72" s="3"/>
      <c r="AG72" s="3"/>
    </row>
  </sheetData>
  <mergeCells count="10">
    <mergeCell ref="AD5:AG5"/>
    <mergeCell ref="S5:V5"/>
    <mergeCell ref="Y5:AB5"/>
    <mergeCell ref="B38:K39"/>
    <mergeCell ref="N5:Q5"/>
    <mergeCell ref="B1:K1"/>
    <mergeCell ref="B2:K2"/>
    <mergeCell ref="A3:L3"/>
    <mergeCell ref="E4:G4"/>
    <mergeCell ref="I4:K4"/>
  </mergeCells>
  <printOptions/>
  <pageMargins left="0.91" right="0.51" top="1" bottom="1" header="0.5" footer="0.5"/>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J544"/>
  <sheetViews>
    <sheetView view="pageBreakPreview" zoomScale="60" zoomScaleNormal="60" workbookViewId="0" topLeftCell="A1">
      <selection activeCell="G16" sqref="G16"/>
    </sheetView>
  </sheetViews>
  <sheetFormatPr defaultColWidth="8.77734375" defaultRowHeight="15"/>
  <cols>
    <col min="1" max="1" width="6.5546875" style="10" customWidth="1"/>
    <col min="2" max="2" width="2.10546875" style="10" customWidth="1"/>
    <col min="3" max="3" width="63.3359375" style="2" customWidth="1"/>
    <col min="4" max="4" width="3.77734375" style="2" customWidth="1"/>
    <col min="5" max="5" width="18.99609375" style="438" customWidth="1"/>
    <col min="6" max="6" width="19.6640625" style="438" customWidth="1"/>
    <col min="7" max="7" width="18.6640625" style="11" customWidth="1"/>
    <col min="8" max="8" width="1.66796875" style="11" customWidth="1"/>
    <col min="9" max="9" width="18.99609375" style="11" customWidth="1"/>
    <col min="10" max="10" width="14.21484375" style="11" customWidth="1"/>
    <col min="11" max="16384" width="10.5546875" style="2" customWidth="1"/>
  </cols>
  <sheetData>
    <row r="1" spans="2:9" ht="36" customHeight="1">
      <c r="B1" s="102" t="s">
        <v>114</v>
      </c>
      <c r="C1" s="72"/>
      <c r="D1" s="72"/>
      <c r="E1" s="431"/>
      <c r="F1" s="431"/>
      <c r="G1" s="478"/>
      <c r="H1" s="479"/>
      <c r="I1" s="478"/>
    </row>
    <row r="2" spans="2:9" ht="45" customHeight="1">
      <c r="B2" s="100" t="s">
        <v>327</v>
      </c>
      <c r="C2" s="100"/>
      <c r="D2" s="100"/>
      <c r="E2" s="432"/>
      <c r="F2" s="432"/>
      <c r="G2" s="107"/>
      <c r="I2" s="107"/>
    </row>
    <row r="3" spans="1:10" s="27" customFormat="1" ht="23.25" customHeight="1">
      <c r="A3" s="7"/>
      <c r="B3" s="7"/>
      <c r="C3" s="7"/>
      <c r="E3" s="86"/>
      <c r="F3" s="86"/>
      <c r="G3" s="56"/>
      <c r="H3" s="31"/>
      <c r="I3" s="31"/>
      <c r="J3" s="31"/>
    </row>
    <row r="4" spans="2:9" ht="24" customHeight="1">
      <c r="B4" s="107"/>
      <c r="C4" s="107"/>
      <c r="D4" s="107"/>
      <c r="E4" s="433"/>
      <c r="F4" s="433"/>
      <c r="G4" s="196"/>
      <c r="I4" s="121"/>
    </row>
    <row r="5" spans="1:10" s="27" customFormat="1" ht="23.25">
      <c r="A5" s="73"/>
      <c r="B5" s="73"/>
      <c r="E5" s="434"/>
      <c r="F5" s="434" t="s">
        <v>339</v>
      </c>
      <c r="G5" s="121"/>
      <c r="H5" s="480"/>
      <c r="I5" s="121"/>
      <c r="J5" s="31"/>
    </row>
    <row r="6" spans="1:10" s="27" customFormat="1" ht="24" thickBot="1">
      <c r="A6" s="73"/>
      <c r="B6" s="106" t="s">
        <v>312</v>
      </c>
      <c r="C6" s="67"/>
      <c r="D6" s="67"/>
      <c r="E6" s="435"/>
      <c r="F6" s="435" t="s">
        <v>338</v>
      </c>
      <c r="G6" s="481"/>
      <c r="H6" s="196"/>
      <c r="I6" s="481"/>
      <c r="J6" s="31"/>
    </row>
    <row r="7" spans="1:10" s="27" customFormat="1" ht="27" customHeight="1">
      <c r="A7" s="73"/>
      <c r="B7" s="73"/>
      <c r="D7" s="75"/>
      <c r="E7" s="436" t="s">
        <v>282</v>
      </c>
      <c r="F7" s="436" t="s">
        <v>243</v>
      </c>
      <c r="G7" s="481"/>
      <c r="H7" s="196"/>
      <c r="I7" s="481"/>
      <c r="J7" s="482"/>
    </row>
    <row r="8" spans="1:10" s="27" customFormat="1" ht="24.75" customHeight="1">
      <c r="A8" s="73"/>
      <c r="B8" s="73"/>
      <c r="E8" s="437" t="s">
        <v>66</v>
      </c>
      <c r="F8" s="437" t="s">
        <v>66</v>
      </c>
      <c r="G8" s="196"/>
      <c r="H8" s="483"/>
      <c r="I8" s="196"/>
      <c r="J8" s="31"/>
    </row>
    <row r="9" spans="1:10" s="27" customFormat="1" ht="27" customHeight="1">
      <c r="A9" s="7"/>
      <c r="B9" s="76" t="s">
        <v>97</v>
      </c>
      <c r="D9" s="31"/>
      <c r="E9" s="202"/>
      <c r="F9" s="78"/>
      <c r="G9" s="31"/>
      <c r="H9" s="31"/>
      <c r="I9" s="30"/>
      <c r="J9" s="31"/>
    </row>
    <row r="10" spans="1:10" s="27" customFormat="1" ht="4.5" customHeight="1">
      <c r="A10" s="73"/>
      <c r="B10" s="77"/>
      <c r="D10" s="31"/>
      <c r="E10" s="202"/>
      <c r="F10" s="78"/>
      <c r="G10" s="31"/>
      <c r="H10" s="31"/>
      <c r="I10" s="30"/>
      <c r="J10" s="31"/>
    </row>
    <row r="11" spans="1:10" s="27" customFormat="1" ht="21.75" customHeight="1">
      <c r="A11" s="73"/>
      <c r="B11" s="77" t="s">
        <v>101</v>
      </c>
      <c r="D11" s="31"/>
      <c r="E11" s="202">
        <v>1591193</v>
      </c>
      <c r="F11" s="468">
        <v>1574192</v>
      </c>
      <c r="G11" s="47"/>
      <c r="H11" s="47"/>
      <c r="I11" s="202"/>
      <c r="J11" s="202"/>
    </row>
    <row r="12" spans="1:10" s="27" customFormat="1" ht="21.75" customHeight="1">
      <c r="A12" s="73"/>
      <c r="B12" s="77" t="s">
        <v>72</v>
      </c>
      <c r="D12" s="31"/>
      <c r="E12" s="202">
        <v>493358</v>
      </c>
      <c r="F12" s="468">
        <v>453745</v>
      </c>
      <c r="G12" s="47"/>
      <c r="H12" s="47"/>
      <c r="I12" s="202"/>
      <c r="J12" s="202"/>
    </row>
    <row r="13" spans="1:10" s="27" customFormat="1" ht="21.75" customHeight="1">
      <c r="A13" s="7"/>
      <c r="B13" s="77" t="s">
        <v>73</v>
      </c>
      <c r="D13" s="31"/>
      <c r="E13" s="202">
        <v>296581</v>
      </c>
      <c r="F13" s="468">
        <v>329526</v>
      </c>
      <c r="G13" s="47"/>
      <c r="H13" s="47"/>
      <c r="I13" s="202"/>
      <c r="J13" s="202"/>
    </row>
    <row r="14" spans="1:10" s="27" customFormat="1" ht="21.75" customHeight="1">
      <c r="A14" s="7"/>
      <c r="B14" s="77" t="s">
        <v>296</v>
      </c>
      <c r="D14" s="31"/>
      <c r="E14" s="202">
        <v>50869</v>
      </c>
      <c r="F14" s="468">
        <v>62952</v>
      </c>
      <c r="G14" s="47"/>
      <c r="H14" s="47"/>
      <c r="I14" s="202"/>
      <c r="J14" s="202"/>
    </row>
    <row r="15" spans="1:10" s="27" customFormat="1" ht="21.75" customHeight="1">
      <c r="A15" s="73"/>
      <c r="B15" s="77" t="s">
        <v>70</v>
      </c>
      <c r="D15" s="31"/>
      <c r="E15" s="202">
        <v>963118</v>
      </c>
      <c r="F15" s="468">
        <v>937225</v>
      </c>
      <c r="G15" s="47"/>
      <c r="H15" s="47"/>
      <c r="I15" s="202"/>
      <c r="J15" s="202"/>
    </row>
    <row r="16" spans="1:10" s="27" customFormat="1" ht="21.75" customHeight="1">
      <c r="A16" s="73"/>
      <c r="B16" s="77" t="s">
        <v>74</v>
      </c>
      <c r="D16" s="31"/>
      <c r="E16" s="202">
        <v>295057</v>
      </c>
      <c r="F16" s="468">
        <v>290407</v>
      </c>
      <c r="G16" s="47"/>
      <c r="H16" s="47"/>
      <c r="I16" s="202"/>
      <c r="J16" s="202"/>
    </row>
    <row r="17" spans="1:10" s="27" customFormat="1" ht="21.75" customHeight="1">
      <c r="A17" s="73"/>
      <c r="B17" s="77" t="s">
        <v>272</v>
      </c>
      <c r="D17" s="31"/>
      <c r="E17" s="202">
        <v>3990.326623285684</v>
      </c>
      <c r="F17" s="467">
        <v>4226</v>
      </c>
      <c r="G17" s="47"/>
      <c r="H17" s="47"/>
      <c r="I17" s="202"/>
      <c r="J17" s="202"/>
    </row>
    <row r="18" spans="1:10" s="36" customFormat="1" ht="30" customHeight="1">
      <c r="A18" s="79"/>
      <c r="B18" s="80"/>
      <c r="C18" s="81"/>
      <c r="D18" s="39"/>
      <c r="E18" s="203">
        <f>SUM(E11:E17)</f>
        <v>3694166.3266232857</v>
      </c>
      <c r="F18" s="623">
        <f>SUM(F11:F17)</f>
        <v>3652273</v>
      </c>
      <c r="G18" s="484"/>
      <c r="H18" s="83"/>
      <c r="I18" s="485"/>
      <c r="J18" s="485"/>
    </row>
    <row r="19" spans="1:10" s="27" customFormat="1" ht="9.75" customHeight="1">
      <c r="A19" s="73"/>
      <c r="B19" s="74"/>
      <c r="C19" s="76"/>
      <c r="D19" s="31"/>
      <c r="E19" s="202"/>
      <c r="F19" s="78"/>
      <c r="G19" s="47"/>
      <c r="H19" s="47"/>
      <c r="I19" s="202"/>
      <c r="J19" s="202"/>
    </row>
    <row r="20" spans="1:10" s="27" customFormat="1" ht="21.75" customHeight="1">
      <c r="A20" s="73"/>
      <c r="B20" s="76" t="s">
        <v>75</v>
      </c>
      <c r="C20" s="76"/>
      <c r="D20" s="31"/>
      <c r="E20" s="202"/>
      <c r="F20" s="78"/>
      <c r="G20" s="47"/>
      <c r="H20" s="47"/>
      <c r="I20" s="202"/>
      <c r="J20" s="202"/>
    </row>
    <row r="21" spans="1:10" s="27" customFormat="1" ht="5.25" customHeight="1">
      <c r="A21" s="73"/>
      <c r="B21" s="76"/>
      <c r="C21" s="76"/>
      <c r="D21" s="31"/>
      <c r="E21" s="202"/>
      <c r="F21" s="78"/>
      <c r="G21" s="47"/>
      <c r="H21" s="47"/>
      <c r="I21" s="202"/>
      <c r="J21" s="202"/>
    </row>
    <row r="22" spans="1:10" s="27" customFormat="1" ht="22.5" customHeight="1">
      <c r="A22" s="73"/>
      <c r="B22" s="77" t="s">
        <v>99</v>
      </c>
      <c r="D22" s="31"/>
      <c r="E22" s="202">
        <v>77005</v>
      </c>
      <c r="F22" s="78">
        <v>73663</v>
      </c>
      <c r="G22" s="47"/>
      <c r="H22" s="47"/>
      <c r="I22" s="202"/>
      <c r="J22" s="202"/>
    </row>
    <row r="23" spans="1:10" s="27" customFormat="1" ht="22.5" customHeight="1">
      <c r="A23" s="73"/>
      <c r="B23" s="77" t="s">
        <v>100</v>
      </c>
      <c r="D23" s="31"/>
      <c r="E23" s="202">
        <v>107723</v>
      </c>
      <c r="F23" s="78">
        <v>90779</v>
      </c>
      <c r="G23" s="47"/>
      <c r="H23" s="47"/>
      <c r="I23" s="202"/>
      <c r="J23" s="202"/>
    </row>
    <row r="24" spans="1:10" s="27" customFormat="1" ht="22.5" customHeight="1">
      <c r="A24" s="73"/>
      <c r="B24" s="77" t="s">
        <v>194</v>
      </c>
      <c r="D24" s="31"/>
      <c r="E24" s="202">
        <v>372146</v>
      </c>
      <c r="F24" s="78">
        <v>391834</v>
      </c>
      <c r="G24" s="47"/>
      <c r="H24" s="47"/>
      <c r="I24" s="202"/>
      <c r="J24" s="202"/>
    </row>
    <row r="25" spans="1:10" s="27" customFormat="1" ht="22.5" customHeight="1">
      <c r="A25" s="73"/>
      <c r="B25" s="77" t="s">
        <v>82</v>
      </c>
      <c r="D25" s="31"/>
      <c r="E25" s="202">
        <v>130824</v>
      </c>
      <c r="F25" s="78">
        <v>132632</v>
      </c>
      <c r="G25" s="47"/>
      <c r="H25" s="47"/>
      <c r="I25" s="202"/>
      <c r="J25" s="202"/>
    </row>
    <row r="26" spans="1:10" s="36" customFormat="1" ht="27.75" customHeight="1">
      <c r="A26" s="79"/>
      <c r="B26" s="79"/>
      <c r="C26" s="84"/>
      <c r="D26" s="39"/>
      <c r="E26" s="203">
        <f>SUM(E22:E25)</f>
        <v>687698</v>
      </c>
      <c r="F26" s="82">
        <f>SUM(F22:F25)</f>
        <v>688908</v>
      </c>
      <c r="G26" s="484"/>
      <c r="H26" s="83"/>
      <c r="I26" s="485"/>
      <c r="J26" s="485"/>
    </row>
    <row r="27" spans="1:10" s="27" customFormat="1" ht="10.5" customHeight="1">
      <c r="A27" s="73"/>
      <c r="B27" s="73"/>
      <c r="C27" s="77"/>
      <c r="D27" s="31"/>
      <c r="E27" s="202"/>
      <c r="F27" s="78"/>
      <c r="G27" s="47"/>
      <c r="H27" s="47"/>
      <c r="I27" s="202"/>
      <c r="J27" s="202"/>
    </row>
    <row r="28" spans="1:10" s="27" customFormat="1" ht="19.5" customHeight="1">
      <c r="A28" s="73"/>
      <c r="B28" s="76" t="s">
        <v>76</v>
      </c>
      <c r="C28" s="77"/>
      <c r="D28" s="31"/>
      <c r="E28" s="202"/>
      <c r="F28" s="78"/>
      <c r="G28" s="47"/>
      <c r="H28" s="47"/>
      <c r="I28" s="202"/>
      <c r="J28" s="202"/>
    </row>
    <row r="29" spans="1:10" s="27" customFormat="1" ht="4.5" customHeight="1">
      <c r="A29" s="73"/>
      <c r="B29" s="76"/>
      <c r="C29" s="77"/>
      <c r="D29" s="31"/>
      <c r="E29" s="202"/>
      <c r="F29" s="78"/>
      <c r="G29" s="47"/>
      <c r="H29" s="47"/>
      <c r="I29" s="202"/>
      <c r="J29" s="202"/>
    </row>
    <row r="30" spans="1:10" s="27" customFormat="1" ht="21.75" customHeight="1">
      <c r="A30" s="73"/>
      <c r="B30" s="77" t="s">
        <v>294</v>
      </c>
      <c r="D30" s="31"/>
      <c r="E30" s="202">
        <v>1063688</v>
      </c>
      <c r="F30" s="78">
        <v>1031233</v>
      </c>
      <c r="G30" s="47"/>
      <c r="H30" s="47"/>
      <c r="I30" s="202"/>
      <c r="J30" s="202"/>
    </row>
    <row r="31" spans="1:10" s="27" customFormat="1" ht="21.75" customHeight="1">
      <c r="A31" s="73"/>
      <c r="B31" s="77" t="s">
        <v>196</v>
      </c>
      <c r="D31" s="31"/>
      <c r="E31" s="202">
        <v>253705</v>
      </c>
      <c r="F31" s="78">
        <v>277286</v>
      </c>
      <c r="G31" s="47"/>
      <c r="H31" s="47"/>
      <c r="I31" s="202"/>
      <c r="J31" s="202"/>
    </row>
    <row r="32" spans="1:10" s="27" customFormat="1" ht="21.75" customHeight="1">
      <c r="A32" s="73"/>
      <c r="B32" s="77" t="s">
        <v>67</v>
      </c>
      <c r="D32" s="31"/>
      <c r="E32" s="202">
        <v>36298</v>
      </c>
      <c r="F32" s="78">
        <v>32770</v>
      </c>
      <c r="G32" s="47"/>
      <c r="H32" s="31"/>
      <c r="I32" s="202"/>
      <c r="J32" s="202"/>
    </row>
    <row r="33" spans="1:10" s="36" customFormat="1" ht="25.5" customHeight="1">
      <c r="A33" s="79"/>
      <c r="B33" s="79"/>
      <c r="C33" s="84"/>
      <c r="D33" s="39"/>
      <c r="E33" s="203">
        <f>SUM(E30:E32)</f>
        <v>1353691</v>
      </c>
      <c r="F33" s="82">
        <f>SUM(F30:F32)</f>
        <v>1341289</v>
      </c>
      <c r="G33" s="484"/>
      <c r="H33" s="39"/>
      <c r="I33" s="485"/>
      <c r="J33" s="485"/>
    </row>
    <row r="34" spans="1:10" s="36" customFormat="1" ht="33" customHeight="1">
      <c r="A34" s="79"/>
      <c r="B34" s="81" t="s">
        <v>93</v>
      </c>
      <c r="C34" s="81"/>
      <c r="D34" s="39"/>
      <c r="E34" s="204">
        <f>E26-E33</f>
        <v>-665993</v>
      </c>
      <c r="F34" s="85">
        <f>F26-F33</f>
        <v>-652381</v>
      </c>
      <c r="G34" s="484"/>
      <c r="H34" s="39"/>
      <c r="I34" s="485"/>
      <c r="J34" s="485"/>
    </row>
    <row r="35" spans="1:10" s="27" customFormat="1" ht="18" customHeight="1">
      <c r="A35" s="73"/>
      <c r="B35" s="76"/>
      <c r="C35" s="76"/>
      <c r="D35" s="31"/>
      <c r="E35" s="202"/>
      <c r="F35" s="78"/>
      <c r="G35" s="31"/>
      <c r="H35" s="31"/>
      <c r="I35" s="202"/>
      <c r="J35" s="202"/>
    </row>
    <row r="36" spans="1:10" s="27" customFormat="1" ht="23.25">
      <c r="A36" s="73"/>
      <c r="B36" s="76" t="s">
        <v>102</v>
      </c>
      <c r="C36" s="76"/>
      <c r="D36" s="31"/>
      <c r="E36" s="202"/>
      <c r="F36" s="78"/>
      <c r="G36" s="31"/>
      <c r="H36" s="31"/>
      <c r="I36" s="202"/>
      <c r="J36" s="202"/>
    </row>
    <row r="37" spans="1:10" s="27" customFormat="1" ht="4.5" customHeight="1">
      <c r="A37" s="73"/>
      <c r="B37" s="76"/>
      <c r="C37" s="76"/>
      <c r="D37" s="31"/>
      <c r="E37" s="202"/>
      <c r="F37" s="78"/>
      <c r="G37" s="31"/>
      <c r="H37" s="31"/>
      <c r="I37" s="202"/>
      <c r="J37" s="202"/>
    </row>
    <row r="38" spans="1:10" s="27" customFormat="1" ht="19.5" customHeight="1">
      <c r="A38" s="73"/>
      <c r="B38" s="77" t="s">
        <v>293</v>
      </c>
      <c r="E38" s="205">
        <v>617501</v>
      </c>
      <c r="F38" s="86">
        <v>634130</v>
      </c>
      <c r="G38" s="47"/>
      <c r="H38" s="90"/>
      <c r="I38" s="208"/>
      <c r="J38" s="208"/>
    </row>
    <row r="39" spans="1:10" s="27" customFormat="1" ht="19.5" customHeight="1">
      <c r="A39" s="73"/>
      <c r="B39" s="77" t="s">
        <v>295</v>
      </c>
      <c r="E39" s="205">
        <v>31818</v>
      </c>
      <c r="F39" s="86">
        <v>29959</v>
      </c>
      <c r="G39" s="47"/>
      <c r="H39" s="90"/>
      <c r="I39" s="208"/>
      <c r="J39" s="208"/>
    </row>
    <row r="40" spans="1:10" s="36" customFormat="1" ht="30" customHeight="1">
      <c r="A40" s="79"/>
      <c r="B40" s="81"/>
      <c r="C40" s="81"/>
      <c r="D40" s="39"/>
      <c r="E40" s="203">
        <f>SUM(E38:E39)</f>
        <v>649319</v>
      </c>
      <c r="F40" s="82">
        <f>SUM(F38:F39)</f>
        <v>664089</v>
      </c>
      <c r="G40" s="484"/>
      <c r="H40" s="39"/>
      <c r="I40" s="485"/>
      <c r="J40" s="485"/>
    </row>
    <row r="41" spans="1:10" s="36" customFormat="1" ht="38.25" customHeight="1" thickBot="1">
      <c r="A41" s="79"/>
      <c r="B41" s="79"/>
      <c r="C41" s="87"/>
      <c r="D41" s="39"/>
      <c r="E41" s="206">
        <f>E34-E40+E18</f>
        <v>2378854.3266232857</v>
      </c>
      <c r="F41" s="194">
        <f>F18+F34-F40</f>
        <v>2335803</v>
      </c>
      <c r="G41" s="484"/>
      <c r="H41" s="39"/>
      <c r="I41" s="485"/>
      <c r="J41" s="485"/>
    </row>
    <row r="42" spans="1:10" s="27" customFormat="1" ht="12" customHeight="1" hidden="1">
      <c r="A42" s="73"/>
      <c r="B42" s="73"/>
      <c r="C42" s="88"/>
      <c r="D42" s="31"/>
      <c r="E42" s="202"/>
      <c r="F42" s="78"/>
      <c r="G42" s="78"/>
      <c r="H42" s="31"/>
      <c r="I42" s="202"/>
      <c r="J42" s="202"/>
    </row>
    <row r="43" spans="1:10" s="27" customFormat="1" ht="20.25" customHeight="1">
      <c r="A43" s="73"/>
      <c r="B43" s="76" t="s">
        <v>225</v>
      </c>
      <c r="C43" s="76"/>
      <c r="D43" s="31"/>
      <c r="E43" s="202"/>
      <c r="F43" s="78"/>
      <c r="G43" s="78"/>
      <c r="H43" s="31"/>
      <c r="I43" s="202"/>
      <c r="J43" s="202"/>
    </row>
    <row r="44" spans="1:10" s="27" customFormat="1" ht="5.25" customHeight="1">
      <c r="A44" s="73"/>
      <c r="B44" s="76"/>
      <c r="C44" s="76"/>
      <c r="D44" s="31"/>
      <c r="E44" s="202"/>
      <c r="F44" s="78"/>
      <c r="G44" s="47"/>
      <c r="H44" s="31"/>
      <c r="I44" s="202"/>
      <c r="J44" s="202"/>
    </row>
    <row r="45" spans="1:10" s="27" customFormat="1" ht="22.5" customHeight="1">
      <c r="A45" s="73"/>
      <c r="B45" s="77" t="s">
        <v>77</v>
      </c>
      <c r="D45" s="31"/>
      <c r="E45" s="205">
        <v>287892</v>
      </c>
      <c r="F45" s="78">
        <v>272873</v>
      </c>
      <c r="G45" s="47"/>
      <c r="H45" s="31"/>
      <c r="I45" s="202"/>
      <c r="J45" s="202"/>
    </row>
    <row r="46" spans="1:10" s="27" customFormat="1" ht="27.75" customHeight="1">
      <c r="A46" s="73"/>
      <c r="B46" s="77" t="s">
        <v>78</v>
      </c>
      <c r="E46" s="205">
        <v>1486333.9337699998</v>
      </c>
      <c r="F46" s="78">
        <f>1743249-F45</f>
        <v>1470376</v>
      </c>
      <c r="G46" s="47"/>
      <c r="H46" s="31"/>
      <c r="I46" s="202"/>
      <c r="J46" s="202"/>
    </row>
    <row r="47" spans="1:10" s="27" customFormat="1" ht="27.75" customHeight="1">
      <c r="A47" s="73"/>
      <c r="B47" s="77" t="s">
        <v>144</v>
      </c>
      <c r="E47" s="207">
        <f>SUM(E45:E46)</f>
        <v>1774225.9337699998</v>
      </c>
      <c r="F47" s="89">
        <f>SUM(F45:F46)</f>
        <v>1743249</v>
      </c>
      <c r="G47" s="90"/>
      <c r="H47" s="31"/>
      <c r="I47" s="208"/>
      <c r="J47" s="208"/>
    </row>
    <row r="48" spans="1:10" s="27" customFormat="1" ht="27.75" customHeight="1">
      <c r="A48" s="73"/>
      <c r="B48" s="77" t="s">
        <v>69</v>
      </c>
      <c r="E48" s="208">
        <v>481822</v>
      </c>
      <c r="F48" s="90">
        <v>464754</v>
      </c>
      <c r="G48" s="47"/>
      <c r="H48" s="90"/>
      <c r="I48" s="208"/>
      <c r="J48" s="208"/>
    </row>
    <row r="49" spans="1:10" s="27" customFormat="1" ht="27.75" customHeight="1">
      <c r="A49" s="73"/>
      <c r="B49" s="430" t="s">
        <v>275</v>
      </c>
      <c r="C49" s="77"/>
      <c r="E49" s="209">
        <v>122806</v>
      </c>
      <c r="F49" s="91">
        <v>127800</v>
      </c>
      <c r="G49" s="47"/>
      <c r="H49" s="31"/>
      <c r="I49" s="208"/>
      <c r="J49" s="208"/>
    </row>
    <row r="50" spans="1:10" s="36" customFormat="1" ht="32.25" customHeight="1" thickBot="1">
      <c r="A50" s="79"/>
      <c r="B50" s="79"/>
      <c r="C50" s="92"/>
      <c r="E50" s="210">
        <f>SUM(E47:E49)</f>
        <v>2378853.93377</v>
      </c>
      <c r="F50" s="93">
        <f>SUM(F47:F49)</f>
        <v>2335803</v>
      </c>
      <c r="G50" s="425"/>
      <c r="H50" s="425"/>
      <c r="I50" s="486"/>
      <c r="J50" s="486"/>
    </row>
    <row r="51" spans="1:10" s="27" customFormat="1" ht="18" customHeight="1">
      <c r="A51" s="73"/>
      <c r="B51" s="73"/>
      <c r="E51" s="86"/>
      <c r="F51" s="86"/>
      <c r="G51" s="31"/>
      <c r="H51" s="31"/>
      <c r="I51" s="31"/>
      <c r="J51" s="31"/>
    </row>
    <row r="52" spans="1:10" s="36" customFormat="1" ht="38.25" customHeight="1" thickBot="1">
      <c r="A52" s="79"/>
      <c r="B52" s="94" t="s">
        <v>291</v>
      </c>
      <c r="E52" s="541">
        <f>ROUND(E47/E45/2,2)</f>
        <v>3.08</v>
      </c>
      <c r="F52" s="542">
        <f>ROUND(F47/545747,2)</f>
        <v>3.19</v>
      </c>
      <c r="G52" s="131"/>
      <c r="H52" s="39"/>
      <c r="I52" s="487"/>
      <c r="J52" s="487"/>
    </row>
    <row r="53" spans="1:10" s="27" customFormat="1" ht="27.75" customHeight="1">
      <c r="A53" s="73"/>
      <c r="B53" s="73"/>
      <c r="E53" s="86"/>
      <c r="F53" s="86"/>
      <c r="G53" s="31"/>
      <c r="H53" s="31"/>
      <c r="I53" s="31"/>
      <c r="J53" s="31"/>
    </row>
    <row r="54" spans="1:10" s="27" customFormat="1" ht="7.5" customHeight="1" hidden="1">
      <c r="A54" s="73"/>
      <c r="B54" s="73"/>
      <c r="E54" s="86"/>
      <c r="F54" s="86"/>
      <c r="G54" s="31"/>
      <c r="H54" s="31"/>
      <c r="I54" s="31"/>
      <c r="J54" s="31"/>
    </row>
    <row r="55" spans="1:10" s="27" customFormat="1" ht="48.75" customHeight="1">
      <c r="A55" s="73"/>
      <c r="B55" s="569" t="s">
        <v>281</v>
      </c>
      <c r="C55" s="570"/>
      <c r="D55" s="570"/>
      <c r="E55" s="570"/>
      <c r="F55" s="570"/>
      <c r="G55" s="31"/>
      <c r="H55" s="31"/>
      <c r="I55" s="31"/>
      <c r="J55" s="31"/>
    </row>
    <row r="56" spans="1:10" s="27" customFormat="1" ht="23.25">
      <c r="A56" s="73"/>
      <c r="B56" s="53"/>
      <c r="E56" s="86"/>
      <c r="F56" s="86"/>
      <c r="G56" s="31"/>
      <c r="H56" s="31"/>
      <c r="I56" s="31"/>
      <c r="J56" s="31"/>
    </row>
    <row r="57" spans="1:10" s="27" customFormat="1" ht="23.25">
      <c r="A57" s="73"/>
      <c r="B57" s="53"/>
      <c r="E57" s="86"/>
      <c r="F57" s="86"/>
      <c r="G57" s="31"/>
      <c r="H57" s="31"/>
      <c r="I57" s="31"/>
      <c r="J57" s="31"/>
    </row>
    <row r="58" spans="1:10" s="27" customFormat="1" ht="23.25">
      <c r="A58" s="73"/>
      <c r="B58" s="53"/>
      <c r="E58" s="86"/>
      <c r="F58" s="86"/>
      <c r="G58" s="31"/>
      <c r="H58" s="31"/>
      <c r="I58" s="31"/>
      <c r="J58" s="31"/>
    </row>
    <row r="59" spans="1:10" s="27" customFormat="1" ht="23.25">
      <c r="A59" s="73"/>
      <c r="B59" s="53"/>
      <c r="E59" s="86"/>
      <c r="F59" s="86"/>
      <c r="G59" s="31"/>
      <c r="H59" s="31"/>
      <c r="I59" s="31"/>
      <c r="J59" s="31"/>
    </row>
    <row r="60" spans="1:10" s="27" customFormat="1" ht="23.25">
      <c r="A60" s="73"/>
      <c r="B60" s="53"/>
      <c r="E60" s="86"/>
      <c r="F60" s="86"/>
      <c r="G60" s="31"/>
      <c r="H60" s="31"/>
      <c r="I60" s="31"/>
      <c r="J60" s="31"/>
    </row>
    <row r="61" spans="1:10" s="27" customFormat="1" ht="23.25">
      <c r="A61" s="73"/>
      <c r="B61" s="53"/>
      <c r="E61" s="86"/>
      <c r="F61" s="86"/>
      <c r="G61" s="31"/>
      <c r="H61" s="31"/>
      <c r="I61" s="31"/>
      <c r="J61" s="31"/>
    </row>
    <row r="62" spans="1:10" s="27" customFormat="1" ht="23.25">
      <c r="A62" s="73"/>
      <c r="B62" s="53"/>
      <c r="E62" s="86"/>
      <c r="F62" s="86"/>
      <c r="G62" s="31"/>
      <c r="H62" s="31"/>
      <c r="I62" s="31"/>
      <c r="J62" s="31"/>
    </row>
    <row r="63" spans="1:10" s="27" customFormat="1" ht="23.25">
      <c r="A63" s="73"/>
      <c r="B63" s="53"/>
      <c r="E63" s="86"/>
      <c r="F63" s="86"/>
      <c r="G63" s="31"/>
      <c r="H63" s="31"/>
      <c r="I63" s="31"/>
      <c r="J63" s="31"/>
    </row>
    <row r="64" spans="1:10" s="27" customFormat="1" ht="23.25">
      <c r="A64" s="73"/>
      <c r="B64" s="53"/>
      <c r="E64" s="86"/>
      <c r="F64" s="86"/>
      <c r="G64" s="31"/>
      <c r="H64" s="31"/>
      <c r="I64" s="31"/>
      <c r="J64" s="31"/>
    </row>
    <row r="65" spans="1:10" s="27" customFormat="1" ht="23.25">
      <c r="A65" s="73"/>
      <c r="B65" s="53"/>
      <c r="E65" s="86"/>
      <c r="F65" s="86"/>
      <c r="G65" s="31"/>
      <c r="H65" s="31"/>
      <c r="I65" s="31"/>
      <c r="J65" s="31"/>
    </row>
    <row r="66" spans="1:10" s="27" customFormat="1" ht="23.25">
      <c r="A66" s="73"/>
      <c r="B66" s="53"/>
      <c r="E66" s="86"/>
      <c r="F66" s="86"/>
      <c r="G66" s="31"/>
      <c r="H66" s="31"/>
      <c r="I66" s="31"/>
      <c r="J66" s="31"/>
    </row>
    <row r="67" spans="1:10" s="27" customFormat="1" ht="23.25">
      <c r="A67" s="73"/>
      <c r="B67" s="53"/>
      <c r="E67" s="86"/>
      <c r="F67" s="86"/>
      <c r="G67" s="31"/>
      <c r="H67" s="31"/>
      <c r="I67" s="31"/>
      <c r="J67" s="31"/>
    </row>
    <row r="68" spans="1:10" s="27" customFormat="1" ht="23.25">
      <c r="A68" s="73"/>
      <c r="B68" s="53"/>
      <c r="E68" s="86"/>
      <c r="F68" s="86"/>
      <c r="G68" s="31"/>
      <c r="H68" s="31"/>
      <c r="I68" s="31"/>
      <c r="J68" s="31"/>
    </row>
    <row r="69" spans="1:10" s="27" customFormat="1" ht="23.25">
      <c r="A69" s="73"/>
      <c r="B69" s="53"/>
      <c r="E69" s="86"/>
      <c r="F69" s="86"/>
      <c r="G69" s="31"/>
      <c r="H69" s="31"/>
      <c r="I69" s="31"/>
      <c r="J69" s="31"/>
    </row>
    <row r="70" spans="1:10" s="27" customFormat="1" ht="23.25">
      <c r="A70" s="73"/>
      <c r="B70" s="53"/>
      <c r="E70" s="86"/>
      <c r="F70" s="86"/>
      <c r="G70" s="31"/>
      <c r="H70" s="31"/>
      <c r="I70" s="31"/>
      <c r="J70" s="31"/>
    </row>
    <row r="71" spans="1:10" s="27" customFormat="1" ht="23.25">
      <c r="A71" s="73"/>
      <c r="B71" s="73"/>
      <c r="E71" s="86"/>
      <c r="F71" s="86"/>
      <c r="G71" s="31"/>
      <c r="H71" s="31"/>
      <c r="I71" s="31"/>
      <c r="J71" s="31"/>
    </row>
    <row r="72" spans="1:10" s="27" customFormat="1" ht="23.25">
      <c r="A72" s="73"/>
      <c r="B72" s="73"/>
      <c r="E72" s="86"/>
      <c r="F72" s="86"/>
      <c r="G72" s="31"/>
      <c r="H72" s="31"/>
      <c r="I72" s="31"/>
      <c r="J72" s="31"/>
    </row>
    <row r="73" spans="1:10" s="27" customFormat="1" ht="23.25">
      <c r="A73" s="73"/>
      <c r="B73" s="73"/>
      <c r="E73" s="86"/>
      <c r="F73" s="86"/>
      <c r="G73" s="31"/>
      <c r="H73" s="31"/>
      <c r="I73" s="31"/>
      <c r="J73" s="31"/>
    </row>
    <row r="74" spans="1:10" s="27" customFormat="1" ht="23.25">
      <c r="A74" s="73"/>
      <c r="B74" s="73"/>
      <c r="E74" s="86"/>
      <c r="F74" s="86"/>
      <c r="G74" s="31"/>
      <c r="H74" s="31"/>
      <c r="I74" s="31"/>
      <c r="J74" s="31"/>
    </row>
    <row r="75" spans="1:10" s="27" customFormat="1" ht="23.25">
      <c r="A75" s="73"/>
      <c r="B75" s="73"/>
      <c r="E75" s="86"/>
      <c r="F75" s="86"/>
      <c r="G75" s="31"/>
      <c r="H75" s="31"/>
      <c r="I75" s="31"/>
      <c r="J75" s="31"/>
    </row>
    <row r="76" spans="1:10" s="27" customFormat="1" ht="23.25">
      <c r="A76" s="73"/>
      <c r="B76" s="73"/>
      <c r="E76" s="86"/>
      <c r="F76" s="86"/>
      <c r="G76" s="31"/>
      <c r="H76" s="31"/>
      <c r="I76" s="31"/>
      <c r="J76" s="31"/>
    </row>
    <row r="77" spans="1:10" s="27" customFormat="1" ht="23.25">
      <c r="A77" s="73"/>
      <c r="B77" s="73"/>
      <c r="E77" s="86"/>
      <c r="F77" s="86"/>
      <c r="G77" s="31"/>
      <c r="H77" s="31"/>
      <c r="I77" s="31"/>
      <c r="J77" s="31"/>
    </row>
    <row r="78" spans="1:10" s="27" customFormat="1" ht="23.25">
      <c r="A78" s="73"/>
      <c r="B78" s="73"/>
      <c r="E78" s="86"/>
      <c r="F78" s="86"/>
      <c r="G78" s="31"/>
      <c r="H78" s="31"/>
      <c r="I78" s="31"/>
      <c r="J78" s="31"/>
    </row>
    <row r="79" spans="1:10" s="27" customFormat="1" ht="23.25">
      <c r="A79" s="73"/>
      <c r="B79" s="73"/>
      <c r="E79" s="86"/>
      <c r="F79" s="86"/>
      <c r="G79" s="31"/>
      <c r="H79" s="31"/>
      <c r="I79" s="31"/>
      <c r="J79" s="31"/>
    </row>
    <row r="80" spans="1:10" s="27" customFormat="1" ht="23.25">
      <c r="A80" s="73"/>
      <c r="B80" s="73"/>
      <c r="E80" s="86"/>
      <c r="F80" s="86"/>
      <c r="G80" s="31"/>
      <c r="H80" s="31"/>
      <c r="I80" s="31"/>
      <c r="J80" s="31"/>
    </row>
    <row r="81" spans="1:10" s="27" customFormat="1" ht="23.25">
      <c r="A81" s="73"/>
      <c r="B81" s="73"/>
      <c r="E81" s="86"/>
      <c r="F81" s="86"/>
      <c r="G81" s="31"/>
      <c r="H81" s="31"/>
      <c r="I81" s="31"/>
      <c r="J81" s="31"/>
    </row>
    <row r="82" spans="1:10" s="27" customFormat="1" ht="23.25">
      <c r="A82" s="73"/>
      <c r="B82" s="73"/>
      <c r="E82" s="86"/>
      <c r="F82" s="86"/>
      <c r="G82" s="31"/>
      <c r="H82" s="31"/>
      <c r="I82" s="31"/>
      <c r="J82" s="31"/>
    </row>
    <row r="83" spans="1:10" s="27" customFormat="1" ht="23.25">
      <c r="A83" s="73"/>
      <c r="B83" s="73"/>
      <c r="E83" s="86"/>
      <c r="F83" s="86"/>
      <c r="G83" s="31"/>
      <c r="H83" s="31"/>
      <c r="I83" s="31"/>
      <c r="J83" s="31"/>
    </row>
    <row r="84" spans="1:10" s="27" customFormat="1" ht="23.25">
      <c r="A84" s="73"/>
      <c r="B84" s="73"/>
      <c r="E84" s="86"/>
      <c r="F84" s="86"/>
      <c r="G84" s="31"/>
      <c r="H84" s="31"/>
      <c r="I84" s="31"/>
      <c r="J84" s="31"/>
    </row>
    <row r="85" spans="1:10" s="27" customFormat="1" ht="23.25">
      <c r="A85" s="73"/>
      <c r="B85" s="73"/>
      <c r="E85" s="86"/>
      <c r="F85" s="86"/>
      <c r="G85" s="31"/>
      <c r="H85" s="31"/>
      <c r="I85" s="31"/>
      <c r="J85" s="31"/>
    </row>
    <row r="86" spans="1:10" s="27" customFormat="1" ht="23.25">
      <c r="A86" s="73"/>
      <c r="B86" s="73"/>
      <c r="E86" s="86"/>
      <c r="F86" s="86"/>
      <c r="G86" s="31"/>
      <c r="H86" s="31"/>
      <c r="I86" s="31"/>
      <c r="J86" s="31"/>
    </row>
    <row r="87" spans="1:10" s="27" customFormat="1" ht="23.25">
      <c r="A87" s="73"/>
      <c r="B87" s="73"/>
      <c r="E87" s="86"/>
      <c r="F87" s="86"/>
      <c r="G87" s="31"/>
      <c r="H87" s="31"/>
      <c r="I87" s="31"/>
      <c r="J87" s="31"/>
    </row>
    <row r="88" spans="1:10" s="27" customFormat="1" ht="23.25">
      <c r="A88" s="73"/>
      <c r="B88" s="73"/>
      <c r="E88" s="86"/>
      <c r="F88" s="86"/>
      <c r="G88" s="31"/>
      <c r="H88" s="31"/>
      <c r="I88" s="31"/>
      <c r="J88" s="31"/>
    </row>
    <row r="89" spans="1:10" s="27" customFormat="1" ht="23.25">
      <c r="A89" s="73"/>
      <c r="B89" s="73"/>
      <c r="E89" s="86"/>
      <c r="F89" s="86"/>
      <c r="G89" s="31"/>
      <c r="H89" s="31"/>
      <c r="I89" s="31"/>
      <c r="J89" s="31"/>
    </row>
    <row r="90" spans="1:10" s="27" customFormat="1" ht="23.25">
      <c r="A90" s="73"/>
      <c r="B90" s="73"/>
      <c r="E90" s="86"/>
      <c r="F90" s="86"/>
      <c r="G90" s="31"/>
      <c r="H90" s="31"/>
      <c r="I90" s="31"/>
      <c r="J90" s="31"/>
    </row>
    <row r="91" spans="1:10" s="27" customFormat="1" ht="23.25">
      <c r="A91" s="73"/>
      <c r="B91" s="73"/>
      <c r="E91" s="86"/>
      <c r="F91" s="86"/>
      <c r="G91" s="31"/>
      <c r="H91" s="31"/>
      <c r="I91" s="31"/>
      <c r="J91" s="31"/>
    </row>
    <row r="92" spans="1:10" s="27" customFormat="1" ht="23.25">
      <c r="A92" s="73"/>
      <c r="B92" s="73"/>
      <c r="E92" s="86"/>
      <c r="F92" s="86"/>
      <c r="G92" s="31"/>
      <c r="H92" s="31"/>
      <c r="I92" s="31"/>
      <c r="J92" s="31"/>
    </row>
    <row r="93" spans="1:10" s="27" customFormat="1" ht="23.25">
      <c r="A93" s="73"/>
      <c r="B93" s="73"/>
      <c r="E93" s="86"/>
      <c r="F93" s="86"/>
      <c r="G93" s="31"/>
      <c r="H93" s="31"/>
      <c r="I93" s="31"/>
      <c r="J93" s="31"/>
    </row>
    <row r="94" spans="1:10" s="27" customFormat="1" ht="23.25">
      <c r="A94" s="73"/>
      <c r="B94" s="73"/>
      <c r="E94" s="86"/>
      <c r="F94" s="86"/>
      <c r="G94" s="31"/>
      <c r="H94" s="31"/>
      <c r="I94" s="31"/>
      <c r="J94" s="31"/>
    </row>
    <row r="95" spans="1:10" s="27" customFormat="1" ht="23.25">
      <c r="A95" s="73"/>
      <c r="B95" s="73"/>
      <c r="E95" s="86"/>
      <c r="F95" s="86"/>
      <c r="G95" s="31"/>
      <c r="H95" s="31"/>
      <c r="I95" s="31"/>
      <c r="J95" s="31"/>
    </row>
    <row r="96" spans="1:10" s="27" customFormat="1" ht="23.25">
      <c r="A96" s="73"/>
      <c r="B96" s="73"/>
      <c r="E96" s="86"/>
      <c r="F96" s="86"/>
      <c r="G96" s="31"/>
      <c r="H96" s="31"/>
      <c r="I96" s="31"/>
      <c r="J96" s="31"/>
    </row>
    <row r="97" spans="1:10" s="27" customFormat="1" ht="23.25">
      <c r="A97" s="73"/>
      <c r="B97" s="73"/>
      <c r="E97" s="86"/>
      <c r="F97" s="86"/>
      <c r="G97" s="31"/>
      <c r="H97" s="31"/>
      <c r="I97" s="31"/>
      <c r="J97" s="31"/>
    </row>
    <row r="98" spans="1:10" s="27" customFormat="1" ht="23.25">
      <c r="A98" s="73"/>
      <c r="B98" s="73"/>
      <c r="E98" s="86"/>
      <c r="F98" s="86"/>
      <c r="G98" s="31"/>
      <c r="H98" s="31"/>
      <c r="I98" s="31"/>
      <c r="J98" s="31"/>
    </row>
    <row r="99" spans="1:10" s="27" customFormat="1" ht="23.25">
      <c r="A99" s="73"/>
      <c r="B99" s="73"/>
      <c r="E99" s="86"/>
      <c r="F99" s="86"/>
      <c r="G99" s="31"/>
      <c r="H99" s="31"/>
      <c r="I99" s="31"/>
      <c r="J99" s="31"/>
    </row>
    <row r="100" spans="1:10" s="27" customFormat="1" ht="23.25">
      <c r="A100" s="73"/>
      <c r="B100" s="73"/>
      <c r="E100" s="86"/>
      <c r="F100" s="86"/>
      <c r="G100" s="31"/>
      <c r="H100" s="31"/>
      <c r="I100" s="31"/>
      <c r="J100" s="31"/>
    </row>
    <row r="101" spans="1:10" s="27" customFormat="1" ht="23.25">
      <c r="A101" s="73"/>
      <c r="B101" s="73"/>
      <c r="E101" s="86"/>
      <c r="F101" s="86"/>
      <c r="G101" s="31"/>
      <c r="H101" s="31"/>
      <c r="I101" s="31"/>
      <c r="J101" s="31"/>
    </row>
    <row r="102" spans="1:10" s="27" customFormat="1" ht="23.25">
      <c r="A102" s="73"/>
      <c r="B102" s="73"/>
      <c r="E102" s="86"/>
      <c r="F102" s="86"/>
      <c r="G102" s="31"/>
      <c r="H102" s="31"/>
      <c r="I102" s="31"/>
      <c r="J102" s="31"/>
    </row>
    <row r="103" spans="1:10" s="27" customFormat="1" ht="23.25">
      <c r="A103" s="73"/>
      <c r="B103" s="73"/>
      <c r="E103" s="86"/>
      <c r="F103" s="86"/>
      <c r="G103" s="31"/>
      <c r="H103" s="31"/>
      <c r="I103" s="31"/>
      <c r="J103" s="31"/>
    </row>
    <row r="104" spans="1:10" s="27" customFormat="1" ht="23.25">
      <c r="A104" s="73"/>
      <c r="B104" s="73"/>
      <c r="E104" s="86"/>
      <c r="F104" s="86"/>
      <c r="G104" s="31"/>
      <c r="H104" s="31"/>
      <c r="I104" s="31"/>
      <c r="J104" s="31"/>
    </row>
    <row r="105" spans="1:10" s="27" customFormat="1" ht="23.25">
      <c r="A105" s="73"/>
      <c r="B105" s="73"/>
      <c r="E105" s="86"/>
      <c r="F105" s="86"/>
      <c r="G105" s="31"/>
      <c r="H105" s="31"/>
      <c r="I105" s="31"/>
      <c r="J105" s="31"/>
    </row>
    <row r="106" spans="1:10" s="27" customFormat="1" ht="23.25">
      <c r="A106" s="73"/>
      <c r="B106" s="73"/>
      <c r="E106" s="86"/>
      <c r="F106" s="86"/>
      <c r="G106" s="31"/>
      <c r="H106" s="31"/>
      <c r="I106" s="31"/>
      <c r="J106" s="31"/>
    </row>
    <row r="107" spans="1:10" s="27" customFormat="1" ht="23.25">
      <c r="A107" s="73"/>
      <c r="B107" s="73"/>
      <c r="E107" s="86"/>
      <c r="F107" s="86"/>
      <c r="G107" s="31"/>
      <c r="H107" s="31"/>
      <c r="I107" s="31"/>
      <c r="J107" s="31"/>
    </row>
    <row r="108" spans="1:10" s="27" customFormat="1" ht="23.25">
      <c r="A108" s="73"/>
      <c r="B108" s="73"/>
      <c r="E108" s="86"/>
      <c r="F108" s="86"/>
      <c r="G108" s="31"/>
      <c r="H108" s="31"/>
      <c r="I108" s="31"/>
      <c r="J108" s="31"/>
    </row>
    <row r="109" spans="1:10" s="27" customFormat="1" ht="23.25">
      <c r="A109" s="73"/>
      <c r="B109" s="73"/>
      <c r="E109" s="86"/>
      <c r="F109" s="86"/>
      <c r="G109" s="31"/>
      <c r="H109" s="31"/>
      <c r="I109" s="31"/>
      <c r="J109" s="31"/>
    </row>
    <row r="110" spans="1:10" s="27" customFormat="1" ht="23.25">
      <c r="A110" s="73"/>
      <c r="B110" s="73"/>
      <c r="E110" s="86"/>
      <c r="F110" s="86"/>
      <c r="G110" s="31"/>
      <c r="H110" s="31"/>
      <c r="I110" s="31"/>
      <c r="J110" s="31"/>
    </row>
    <row r="111" spans="1:10" s="27" customFormat="1" ht="23.25">
      <c r="A111" s="73"/>
      <c r="B111" s="73"/>
      <c r="E111" s="86"/>
      <c r="F111" s="86"/>
      <c r="G111" s="31"/>
      <c r="H111" s="31"/>
      <c r="I111" s="31"/>
      <c r="J111" s="31"/>
    </row>
    <row r="112" spans="1:10" s="27" customFormat="1" ht="23.25">
      <c r="A112" s="73"/>
      <c r="B112" s="73"/>
      <c r="E112" s="86"/>
      <c r="F112" s="86"/>
      <c r="G112" s="31"/>
      <c r="H112" s="31"/>
      <c r="I112" s="31"/>
      <c r="J112" s="31"/>
    </row>
    <row r="113" spans="1:10" s="27" customFormat="1" ht="23.25">
      <c r="A113" s="73"/>
      <c r="B113" s="73"/>
      <c r="E113" s="86"/>
      <c r="F113" s="86"/>
      <c r="G113" s="31"/>
      <c r="H113" s="31"/>
      <c r="I113" s="31"/>
      <c r="J113" s="31"/>
    </row>
    <row r="114" spans="1:10" s="27" customFormat="1" ht="23.25">
      <c r="A114" s="73"/>
      <c r="B114" s="73"/>
      <c r="E114" s="86"/>
      <c r="F114" s="86"/>
      <c r="G114" s="31"/>
      <c r="H114" s="31"/>
      <c r="I114" s="31"/>
      <c r="J114" s="31"/>
    </row>
    <row r="115" spans="1:10" s="27" customFormat="1" ht="23.25">
      <c r="A115" s="73"/>
      <c r="B115" s="73"/>
      <c r="E115" s="86"/>
      <c r="F115" s="86"/>
      <c r="G115" s="31"/>
      <c r="H115" s="31"/>
      <c r="I115" s="31"/>
      <c r="J115" s="31"/>
    </row>
    <row r="116" spans="1:10" s="27" customFormat="1" ht="23.25">
      <c r="A116" s="73"/>
      <c r="B116" s="73"/>
      <c r="E116" s="86"/>
      <c r="F116" s="86"/>
      <c r="G116" s="31"/>
      <c r="H116" s="31"/>
      <c r="I116" s="31"/>
      <c r="J116" s="31"/>
    </row>
    <row r="117" spans="1:10" s="27" customFormat="1" ht="23.25">
      <c r="A117" s="73"/>
      <c r="B117" s="73"/>
      <c r="E117" s="86"/>
      <c r="F117" s="86"/>
      <c r="G117" s="31"/>
      <c r="H117" s="31"/>
      <c r="I117" s="31"/>
      <c r="J117" s="31"/>
    </row>
    <row r="118" spans="1:10" s="27" customFormat="1" ht="23.25">
      <c r="A118" s="73"/>
      <c r="B118" s="73"/>
      <c r="E118" s="86"/>
      <c r="F118" s="86"/>
      <c r="G118" s="31"/>
      <c r="H118" s="31"/>
      <c r="I118" s="31"/>
      <c r="J118" s="31"/>
    </row>
    <row r="119" spans="1:10" s="27" customFormat="1" ht="23.25">
      <c r="A119" s="73"/>
      <c r="B119" s="73"/>
      <c r="E119" s="86"/>
      <c r="F119" s="86"/>
      <c r="G119" s="31"/>
      <c r="H119" s="31"/>
      <c r="I119" s="31"/>
      <c r="J119" s="31"/>
    </row>
    <row r="120" spans="1:10" s="27" customFormat="1" ht="23.25">
      <c r="A120" s="73"/>
      <c r="B120" s="73"/>
      <c r="E120" s="86"/>
      <c r="F120" s="86"/>
      <c r="G120" s="31"/>
      <c r="H120" s="31"/>
      <c r="I120" s="31"/>
      <c r="J120" s="31"/>
    </row>
    <row r="121" spans="1:10" s="27" customFormat="1" ht="23.25">
      <c r="A121" s="73"/>
      <c r="B121" s="73"/>
      <c r="E121" s="86"/>
      <c r="F121" s="86"/>
      <c r="G121" s="31"/>
      <c r="H121" s="31"/>
      <c r="I121" s="31"/>
      <c r="J121" s="31"/>
    </row>
    <row r="122" spans="1:10" s="27" customFormat="1" ht="23.25">
      <c r="A122" s="73"/>
      <c r="B122" s="73"/>
      <c r="E122" s="86"/>
      <c r="F122" s="86"/>
      <c r="G122" s="31"/>
      <c r="H122" s="31"/>
      <c r="I122" s="31"/>
      <c r="J122" s="31"/>
    </row>
    <row r="123" spans="1:10" s="27" customFormat="1" ht="23.25">
      <c r="A123" s="73"/>
      <c r="B123" s="73"/>
      <c r="E123" s="86"/>
      <c r="F123" s="86"/>
      <c r="G123" s="31"/>
      <c r="H123" s="31"/>
      <c r="I123" s="31"/>
      <c r="J123" s="31"/>
    </row>
    <row r="124" spans="1:10" s="27" customFormat="1" ht="23.25">
      <c r="A124" s="73"/>
      <c r="B124" s="73"/>
      <c r="E124" s="86"/>
      <c r="F124" s="86"/>
      <c r="G124" s="31"/>
      <c r="H124" s="31"/>
      <c r="I124" s="31"/>
      <c r="J124" s="31"/>
    </row>
    <row r="125" spans="1:10" s="27" customFormat="1" ht="23.25">
      <c r="A125" s="73"/>
      <c r="B125" s="73"/>
      <c r="E125" s="86"/>
      <c r="F125" s="86"/>
      <c r="G125" s="31"/>
      <c r="H125" s="31"/>
      <c r="I125" s="31"/>
      <c r="J125" s="31"/>
    </row>
    <row r="126" spans="1:10" s="27" customFormat="1" ht="23.25">
      <c r="A126" s="73"/>
      <c r="B126" s="73"/>
      <c r="E126" s="86"/>
      <c r="F126" s="86"/>
      <c r="G126" s="31"/>
      <c r="H126" s="31"/>
      <c r="I126" s="31"/>
      <c r="J126" s="31"/>
    </row>
    <row r="127" spans="1:10" s="27" customFormat="1" ht="23.25">
      <c r="A127" s="73"/>
      <c r="B127" s="73"/>
      <c r="E127" s="86"/>
      <c r="F127" s="86"/>
      <c r="G127" s="31"/>
      <c r="H127" s="31"/>
      <c r="I127" s="31"/>
      <c r="J127" s="31"/>
    </row>
    <row r="128" spans="1:10" s="27" customFormat="1" ht="23.25">
      <c r="A128" s="73"/>
      <c r="B128" s="73"/>
      <c r="E128" s="86"/>
      <c r="F128" s="86"/>
      <c r="G128" s="31"/>
      <c r="H128" s="31"/>
      <c r="I128" s="31"/>
      <c r="J128" s="31"/>
    </row>
    <row r="129" spans="1:10" s="27" customFormat="1" ht="23.25">
      <c r="A129" s="73"/>
      <c r="B129" s="73"/>
      <c r="E129" s="86"/>
      <c r="F129" s="86"/>
      <c r="G129" s="31"/>
      <c r="H129" s="31"/>
      <c r="I129" s="31"/>
      <c r="J129" s="31"/>
    </row>
    <row r="130" spans="1:10" s="27" customFormat="1" ht="23.25">
      <c r="A130" s="73"/>
      <c r="B130" s="73"/>
      <c r="E130" s="86"/>
      <c r="F130" s="86"/>
      <c r="G130" s="31"/>
      <c r="H130" s="31"/>
      <c r="I130" s="31"/>
      <c r="J130" s="31"/>
    </row>
    <row r="131" spans="1:10" s="27" customFormat="1" ht="23.25">
      <c r="A131" s="73"/>
      <c r="B131" s="73"/>
      <c r="E131" s="86"/>
      <c r="F131" s="86"/>
      <c r="G131" s="31"/>
      <c r="H131" s="31"/>
      <c r="I131" s="31"/>
      <c r="J131" s="31"/>
    </row>
    <row r="132" spans="1:10" s="27" customFormat="1" ht="23.25">
      <c r="A132" s="73"/>
      <c r="B132" s="73"/>
      <c r="E132" s="86"/>
      <c r="F132" s="86"/>
      <c r="G132" s="31"/>
      <c r="H132" s="31"/>
      <c r="I132" s="31"/>
      <c r="J132" s="31"/>
    </row>
    <row r="133" spans="1:10" s="27" customFormat="1" ht="23.25">
      <c r="A133" s="73"/>
      <c r="B133" s="73"/>
      <c r="E133" s="86"/>
      <c r="F133" s="86"/>
      <c r="G133" s="31"/>
      <c r="H133" s="31"/>
      <c r="I133" s="31"/>
      <c r="J133" s="31"/>
    </row>
    <row r="134" spans="1:10" s="27" customFormat="1" ht="23.25">
      <c r="A134" s="73"/>
      <c r="B134" s="73"/>
      <c r="E134" s="86"/>
      <c r="F134" s="86"/>
      <c r="G134" s="31"/>
      <c r="H134" s="31"/>
      <c r="I134" s="31"/>
      <c r="J134" s="31"/>
    </row>
    <row r="135" spans="1:10" s="27" customFormat="1" ht="23.25">
      <c r="A135" s="73"/>
      <c r="B135" s="73"/>
      <c r="E135" s="86"/>
      <c r="F135" s="86"/>
      <c r="G135" s="31"/>
      <c r="H135" s="31"/>
      <c r="I135" s="31"/>
      <c r="J135" s="31"/>
    </row>
    <row r="136" spans="1:10" s="27" customFormat="1" ht="23.25">
      <c r="A136" s="73"/>
      <c r="B136" s="73"/>
      <c r="E136" s="86"/>
      <c r="F136" s="86"/>
      <c r="G136" s="31"/>
      <c r="H136" s="31"/>
      <c r="I136" s="31"/>
      <c r="J136" s="31"/>
    </row>
    <row r="137" spans="1:10" s="27" customFormat="1" ht="23.25">
      <c r="A137" s="73"/>
      <c r="B137" s="73"/>
      <c r="E137" s="86"/>
      <c r="F137" s="86"/>
      <c r="G137" s="31"/>
      <c r="H137" s="31"/>
      <c r="I137" s="31"/>
      <c r="J137" s="31"/>
    </row>
    <row r="138" spans="1:10" s="27" customFormat="1" ht="23.25">
      <c r="A138" s="73"/>
      <c r="B138" s="73"/>
      <c r="E138" s="86"/>
      <c r="F138" s="86"/>
      <c r="G138" s="31"/>
      <c r="H138" s="31"/>
      <c r="I138" s="31"/>
      <c r="J138" s="31"/>
    </row>
    <row r="139" spans="1:10" s="27" customFormat="1" ht="23.25">
      <c r="A139" s="73"/>
      <c r="B139" s="73"/>
      <c r="E139" s="86"/>
      <c r="F139" s="86"/>
      <c r="G139" s="31"/>
      <c r="H139" s="31"/>
      <c r="I139" s="31"/>
      <c r="J139" s="31"/>
    </row>
    <row r="140" spans="1:10" s="27" customFormat="1" ht="23.25">
      <c r="A140" s="73"/>
      <c r="B140" s="73"/>
      <c r="E140" s="86"/>
      <c r="F140" s="86"/>
      <c r="G140" s="31"/>
      <c r="H140" s="31"/>
      <c r="I140" s="31"/>
      <c r="J140" s="31"/>
    </row>
    <row r="141" spans="1:10" s="27" customFormat="1" ht="23.25">
      <c r="A141" s="73"/>
      <c r="B141" s="73"/>
      <c r="E141" s="86"/>
      <c r="F141" s="86"/>
      <c r="G141" s="31"/>
      <c r="H141" s="31"/>
      <c r="I141" s="31"/>
      <c r="J141" s="31"/>
    </row>
    <row r="142" spans="1:10" s="27" customFormat="1" ht="23.25">
      <c r="A142" s="73"/>
      <c r="B142" s="73"/>
      <c r="E142" s="86"/>
      <c r="F142" s="86"/>
      <c r="G142" s="31"/>
      <c r="H142" s="31"/>
      <c r="I142" s="31"/>
      <c r="J142" s="31"/>
    </row>
    <row r="143" spans="1:10" s="27" customFormat="1" ht="23.25">
      <c r="A143" s="73"/>
      <c r="B143" s="73"/>
      <c r="E143" s="86"/>
      <c r="F143" s="86"/>
      <c r="G143" s="31"/>
      <c r="H143" s="31"/>
      <c r="I143" s="31"/>
      <c r="J143" s="31"/>
    </row>
    <row r="144" spans="1:10" s="27" customFormat="1" ht="23.25">
      <c r="A144" s="73"/>
      <c r="B144" s="73"/>
      <c r="E144" s="86"/>
      <c r="F144" s="86"/>
      <c r="G144" s="31"/>
      <c r="H144" s="31"/>
      <c r="I144" s="31"/>
      <c r="J144" s="31"/>
    </row>
    <row r="145" spans="1:10" s="27" customFormat="1" ht="23.25">
      <c r="A145" s="73"/>
      <c r="B145" s="73"/>
      <c r="E145" s="86"/>
      <c r="F145" s="86"/>
      <c r="G145" s="31"/>
      <c r="H145" s="31"/>
      <c r="I145" s="31"/>
      <c r="J145" s="31"/>
    </row>
    <row r="146" spans="1:10" s="27" customFormat="1" ht="23.25">
      <c r="A146" s="73"/>
      <c r="B146" s="73"/>
      <c r="E146" s="86"/>
      <c r="F146" s="86"/>
      <c r="G146" s="31"/>
      <c r="H146" s="31"/>
      <c r="I146" s="31"/>
      <c r="J146" s="31"/>
    </row>
    <row r="147" spans="1:10" s="27" customFormat="1" ht="23.25">
      <c r="A147" s="73"/>
      <c r="B147" s="73"/>
      <c r="E147" s="86"/>
      <c r="F147" s="86"/>
      <c r="G147" s="31"/>
      <c r="H147" s="31"/>
      <c r="I147" s="31"/>
      <c r="J147" s="31"/>
    </row>
    <row r="148" spans="1:10" s="27" customFormat="1" ht="23.25">
      <c r="A148" s="73"/>
      <c r="B148" s="73"/>
      <c r="E148" s="86"/>
      <c r="F148" s="86"/>
      <c r="G148" s="31"/>
      <c r="H148" s="31"/>
      <c r="I148" s="31"/>
      <c r="J148" s="31"/>
    </row>
    <row r="149" spans="1:10" s="27" customFormat="1" ht="23.25">
      <c r="A149" s="73"/>
      <c r="B149" s="73"/>
      <c r="E149" s="86"/>
      <c r="F149" s="86"/>
      <c r="G149" s="31"/>
      <c r="H149" s="31"/>
      <c r="I149" s="31"/>
      <c r="J149" s="31"/>
    </row>
    <row r="150" spans="1:10" s="27" customFormat="1" ht="23.25">
      <c r="A150" s="73"/>
      <c r="B150" s="73"/>
      <c r="E150" s="86"/>
      <c r="F150" s="86"/>
      <c r="G150" s="31"/>
      <c r="H150" s="31"/>
      <c r="I150" s="31"/>
      <c r="J150" s="31"/>
    </row>
    <row r="151" spans="1:10" s="27" customFormat="1" ht="23.25">
      <c r="A151" s="73"/>
      <c r="B151" s="73"/>
      <c r="E151" s="86"/>
      <c r="F151" s="86"/>
      <c r="G151" s="31"/>
      <c r="H151" s="31"/>
      <c r="I151" s="31"/>
      <c r="J151" s="31"/>
    </row>
    <row r="152" spans="1:10" s="27" customFormat="1" ht="23.25">
      <c r="A152" s="73"/>
      <c r="B152" s="73"/>
      <c r="E152" s="86"/>
      <c r="F152" s="86"/>
      <c r="G152" s="31"/>
      <c r="H152" s="31"/>
      <c r="I152" s="31"/>
      <c r="J152" s="31"/>
    </row>
    <row r="153" spans="1:10" s="27" customFormat="1" ht="23.25">
      <c r="A153" s="73"/>
      <c r="B153" s="73"/>
      <c r="E153" s="86"/>
      <c r="F153" s="86"/>
      <c r="G153" s="31"/>
      <c r="H153" s="31"/>
      <c r="I153" s="31"/>
      <c r="J153" s="31"/>
    </row>
    <row r="154" spans="1:10" s="27" customFormat="1" ht="23.25">
      <c r="A154" s="73"/>
      <c r="B154" s="73"/>
      <c r="E154" s="86"/>
      <c r="F154" s="86"/>
      <c r="G154" s="31"/>
      <c r="H154" s="31"/>
      <c r="I154" s="31"/>
      <c r="J154" s="31"/>
    </row>
    <row r="155" spans="1:10" s="27" customFormat="1" ht="23.25">
      <c r="A155" s="73"/>
      <c r="B155" s="73"/>
      <c r="E155" s="86"/>
      <c r="F155" s="86"/>
      <c r="G155" s="31"/>
      <c r="H155" s="31"/>
      <c r="I155" s="31"/>
      <c r="J155" s="31"/>
    </row>
    <row r="156" spans="1:10" s="27" customFormat="1" ht="23.25">
      <c r="A156" s="73"/>
      <c r="B156" s="73"/>
      <c r="E156" s="86"/>
      <c r="F156" s="86"/>
      <c r="G156" s="31"/>
      <c r="H156" s="31"/>
      <c r="I156" s="31"/>
      <c r="J156" s="31"/>
    </row>
    <row r="157" spans="1:10" s="27" customFormat="1" ht="23.25">
      <c r="A157" s="73"/>
      <c r="B157" s="73"/>
      <c r="E157" s="86"/>
      <c r="F157" s="86"/>
      <c r="G157" s="31"/>
      <c r="H157" s="31"/>
      <c r="I157" s="31"/>
      <c r="J157" s="31"/>
    </row>
    <row r="158" spans="1:10" s="27" customFormat="1" ht="23.25">
      <c r="A158" s="73"/>
      <c r="B158" s="73"/>
      <c r="E158" s="86"/>
      <c r="F158" s="86"/>
      <c r="G158" s="31"/>
      <c r="H158" s="31"/>
      <c r="I158" s="31"/>
      <c r="J158" s="31"/>
    </row>
    <row r="159" spans="1:10" s="27" customFormat="1" ht="23.25">
      <c r="A159" s="73"/>
      <c r="B159" s="73"/>
      <c r="E159" s="86"/>
      <c r="F159" s="86"/>
      <c r="G159" s="31"/>
      <c r="H159" s="31"/>
      <c r="I159" s="31"/>
      <c r="J159" s="31"/>
    </row>
    <row r="160" spans="1:10" s="27" customFormat="1" ht="23.25">
      <c r="A160" s="73"/>
      <c r="B160" s="73"/>
      <c r="E160" s="86"/>
      <c r="F160" s="86"/>
      <c r="G160" s="31"/>
      <c r="H160" s="31"/>
      <c r="I160" s="31"/>
      <c r="J160" s="31"/>
    </row>
    <row r="161" spans="1:10" s="27" customFormat="1" ht="23.25">
      <c r="A161" s="73"/>
      <c r="B161" s="73"/>
      <c r="E161" s="86"/>
      <c r="F161" s="86"/>
      <c r="G161" s="31"/>
      <c r="H161" s="31"/>
      <c r="I161" s="31"/>
      <c r="J161" s="31"/>
    </row>
    <row r="162" spans="1:10" s="27" customFormat="1" ht="23.25">
      <c r="A162" s="73"/>
      <c r="B162" s="73"/>
      <c r="E162" s="86"/>
      <c r="F162" s="86"/>
      <c r="G162" s="31"/>
      <c r="H162" s="31"/>
      <c r="I162" s="31"/>
      <c r="J162" s="31"/>
    </row>
    <row r="163" spans="1:10" s="27" customFormat="1" ht="23.25">
      <c r="A163" s="73"/>
      <c r="B163" s="73"/>
      <c r="E163" s="86"/>
      <c r="F163" s="86"/>
      <c r="G163" s="31"/>
      <c r="H163" s="31"/>
      <c r="I163" s="31"/>
      <c r="J163" s="31"/>
    </row>
    <row r="164" spans="1:10" s="27" customFormat="1" ht="23.25">
      <c r="A164" s="73"/>
      <c r="B164" s="73"/>
      <c r="E164" s="86"/>
      <c r="F164" s="86"/>
      <c r="G164" s="31"/>
      <c r="H164" s="31"/>
      <c r="I164" s="31"/>
      <c r="J164" s="31"/>
    </row>
    <row r="165" spans="1:10" s="27" customFormat="1" ht="23.25">
      <c r="A165" s="73"/>
      <c r="B165" s="73"/>
      <c r="E165" s="86"/>
      <c r="F165" s="86"/>
      <c r="G165" s="31"/>
      <c r="H165" s="31"/>
      <c r="I165" s="31"/>
      <c r="J165" s="31"/>
    </row>
    <row r="166" spans="1:10" s="27" customFormat="1" ht="23.25">
      <c r="A166" s="73"/>
      <c r="B166" s="73"/>
      <c r="E166" s="86"/>
      <c r="F166" s="86"/>
      <c r="G166" s="31"/>
      <c r="H166" s="31"/>
      <c r="I166" s="31"/>
      <c r="J166" s="31"/>
    </row>
    <row r="167" spans="1:10" s="27" customFormat="1" ht="23.25">
      <c r="A167" s="73"/>
      <c r="B167" s="73"/>
      <c r="E167" s="86"/>
      <c r="F167" s="86"/>
      <c r="G167" s="31"/>
      <c r="H167" s="31"/>
      <c r="I167" s="31"/>
      <c r="J167" s="31"/>
    </row>
    <row r="168" spans="1:10" s="27" customFormat="1" ht="23.25">
      <c r="A168" s="73"/>
      <c r="B168" s="73"/>
      <c r="E168" s="86"/>
      <c r="F168" s="86"/>
      <c r="G168" s="31"/>
      <c r="H168" s="31"/>
      <c r="I168" s="31"/>
      <c r="J168" s="31"/>
    </row>
    <row r="169" spans="1:10" s="27" customFormat="1" ht="23.25">
      <c r="A169" s="73"/>
      <c r="B169" s="73"/>
      <c r="E169" s="86"/>
      <c r="F169" s="86"/>
      <c r="G169" s="31"/>
      <c r="H169" s="31"/>
      <c r="I169" s="31"/>
      <c r="J169" s="31"/>
    </row>
    <row r="170" spans="1:10" s="27" customFormat="1" ht="23.25">
      <c r="A170" s="73"/>
      <c r="B170" s="73"/>
      <c r="E170" s="86"/>
      <c r="F170" s="86"/>
      <c r="G170" s="31"/>
      <c r="H170" s="31"/>
      <c r="I170" s="31"/>
      <c r="J170" s="31"/>
    </row>
    <row r="171" spans="1:10" s="27" customFormat="1" ht="23.25">
      <c r="A171" s="73"/>
      <c r="B171" s="73"/>
      <c r="E171" s="86"/>
      <c r="F171" s="86"/>
      <c r="G171" s="31"/>
      <c r="H171" s="31"/>
      <c r="I171" s="31"/>
      <c r="J171" s="31"/>
    </row>
    <row r="172" spans="1:10" s="27" customFormat="1" ht="23.25">
      <c r="A172" s="73"/>
      <c r="B172" s="73"/>
      <c r="E172" s="86"/>
      <c r="F172" s="86"/>
      <c r="G172" s="31"/>
      <c r="H172" s="31"/>
      <c r="I172" s="31"/>
      <c r="J172" s="31"/>
    </row>
    <row r="173" spans="1:10" s="27" customFormat="1" ht="23.25">
      <c r="A173" s="73"/>
      <c r="B173" s="73"/>
      <c r="E173" s="86"/>
      <c r="F173" s="86"/>
      <c r="G173" s="31"/>
      <c r="H173" s="31"/>
      <c r="I173" s="31"/>
      <c r="J173" s="31"/>
    </row>
    <row r="174" spans="1:10" s="27" customFormat="1" ht="23.25">
      <c r="A174" s="73"/>
      <c r="B174" s="73"/>
      <c r="E174" s="86"/>
      <c r="F174" s="86"/>
      <c r="G174" s="31"/>
      <c r="H174" s="31"/>
      <c r="I174" s="31"/>
      <c r="J174" s="31"/>
    </row>
    <row r="175" spans="1:10" s="27" customFormat="1" ht="23.25">
      <c r="A175" s="73"/>
      <c r="B175" s="73"/>
      <c r="E175" s="86"/>
      <c r="F175" s="86"/>
      <c r="G175" s="31"/>
      <c r="H175" s="31"/>
      <c r="I175" s="31"/>
      <c r="J175" s="31"/>
    </row>
    <row r="176" spans="1:10" s="27" customFormat="1" ht="23.25">
      <c r="A176" s="73"/>
      <c r="B176" s="73"/>
      <c r="E176" s="86"/>
      <c r="F176" s="86"/>
      <c r="G176" s="31"/>
      <c r="H176" s="31"/>
      <c r="I176" s="31"/>
      <c r="J176" s="31"/>
    </row>
    <row r="177" spans="1:10" s="27" customFormat="1" ht="23.25">
      <c r="A177" s="73"/>
      <c r="B177" s="73"/>
      <c r="E177" s="86"/>
      <c r="F177" s="86"/>
      <c r="G177" s="31"/>
      <c r="H177" s="31"/>
      <c r="I177" s="31"/>
      <c r="J177" s="31"/>
    </row>
    <row r="178" spans="1:10" s="27" customFormat="1" ht="23.25">
      <c r="A178" s="73"/>
      <c r="B178" s="73"/>
      <c r="E178" s="86"/>
      <c r="F178" s="86"/>
      <c r="G178" s="31"/>
      <c r="H178" s="31"/>
      <c r="I178" s="31"/>
      <c r="J178" s="31"/>
    </row>
    <row r="179" spans="1:10" s="27" customFormat="1" ht="23.25">
      <c r="A179" s="73"/>
      <c r="B179" s="73"/>
      <c r="E179" s="86"/>
      <c r="F179" s="86"/>
      <c r="G179" s="31"/>
      <c r="H179" s="31"/>
      <c r="I179" s="31"/>
      <c r="J179" s="31"/>
    </row>
    <row r="180" spans="1:10" s="27" customFormat="1" ht="23.25">
      <c r="A180" s="73"/>
      <c r="B180" s="73"/>
      <c r="E180" s="86"/>
      <c r="F180" s="86"/>
      <c r="G180" s="31"/>
      <c r="H180" s="31"/>
      <c r="I180" s="31"/>
      <c r="J180" s="31"/>
    </row>
    <row r="181" spans="1:10" s="27" customFormat="1" ht="23.25">
      <c r="A181" s="73"/>
      <c r="B181" s="73"/>
      <c r="E181" s="86"/>
      <c r="F181" s="86"/>
      <c r="G181" s="31"/>
      <c r="H181" s="31"/>
      <c r="I181" s="31"/>
      <c r="J181" s="31"/>
    </row>
    <row r="182" spans="1:10" s="27" customFormat="1" ht="23.25">
      <c r="A182" s="73"/>
      <c r="B182" s="73"/>
      <c r="E182" s="86"/>
      <c r="F182" s="86"/>
      <c r="G182" s="31"/>
      <c r="H182" s="31"/>
      <c r="I182" s="31"/>
      <c r="J182" s="31"/>
    </row>
    <row r="183" spans="1:10" s="27" customFormat="1" ht="23.25">
      <c r="A183" s="73"/>
      <c r="B183" s="73"/>
      <c r="E183" s="86"/>
      <c r="F183" s="86"/>
      <c r="G183" s="31"/>
      <c r="H183" s="31"/>
      <c r="I183" s="31"/>
      <c r="J183" s="31"/>
    </row>
    <row r="184" spans="1:10" s="27" customFormat="1" ht="23.25">
      <c r="A184" s="73"/>
      <c r="B184" s="73"/>
      <c r="E184" s="86"/>
      <c r="F184" s="86"/>
      <c r="G184" s="31"/>
      <c r="H184" s="31"/>
      <c r="I184" s="31"/>
      <c r="J184" s="31"/>
    </row>
    <row r="185" spans="1:10" s="27" customFormat="1" ht="23.25">
      <c r="A185" s="73"/>
      <c r="B185" s="73"/>
      <c r="E185" s="86"/>
      <c r="F185" s="86"/>
      <c r="G185" s="31"/>
      <c r="H185" s="31"/>
      <c r="I185" s="31"/>
      <c r="J185" s="31"/>
    </row>
    <row r="186" spans="1:10" s="27" customFormat="1" ht="23.25">
      <c r="A186" s="73"/>
      <c r="B186" s="73"/>
      <c r="E186" s="86"/>
      <c r="F186" s="86"/>
      <c r="G186" s="31"/>
      <c r="H186" s="31"/>
      <c r="I186" s="31"/>
      <c r="J186" s="31"/>
    </row>
    <row r="187" spans="1:10" s="27" customFormat="1" ht="23.25">
      <c r="A187" s="73"/>
      <c r="B187" s="73"/>
      <c r="E187" s="86"/>
      <c r="F187" s="86"/>
      <c r="G187" s="31"/>
      <c r="H187" s="31"/>
      <c r="I187" s="31"/>
      <c r="J187" s="31"/>
    </row>
    <row r="188" spans="1:10" s="27" customFormat="1" ht="23.25">
      <c r="A188" s="73"/>
      <c r="B188" s="73"/>
      <c r="E188" s="86"/>
      <c r="F188" s="86"/>
      <c r="G188" s="31"/>
      <c r="H188" s="31"/>
      <c r="I188" s="31"/>
      <c r="J188" s="31"/>
    </row>
    <row r="189" spans="1:10" s="27" customFormat="1" ht="23.25">
      <c r="A189" s="73"/>
      <c r="B189" s="73"/>
      <c r="E189" s="86"/>
      <c r="F189" s="86"/>
      <c r="G189" s="31"/>
      <c r="H189" s="31"/>
      <c r="I189" s="31"/>
      <c r="J189" s="31"/>
    </row>
    <row r="190" spans="1:10" s="27" customFormat="1" ht="23.25">
      <c r="A190" s="73"/>
      <c r="B190" s="73"/>
      <c r="E190" s="86"/>
      <c r="F190" s="86"/>
      <c r="G190" s="31"/>
      <c r="H190" s="31"/>
      <c r="I190" s="31"/>
      <c r="J190" s="31"/>
    </row>
    <row r="191" spans="1:10" s="27" customFormat="1" ht="23.25">
      <c r="A191" s="73"/>
      <c r="B191" s="73"/>
      <c r="E191" s="86"/>
      <c r="F191" s="86"/>
      <c r="G191" s="31"/>
      <c r="H191" s="31"/>
      <c r="I191" s="31"/>
      <c r="J191" s="31"/>
    </row>
    <row r="192" spans="1:10" s="27" customFormat="1" ht="23.25">
      <c r="A192" s="73"/>
      <c r="B192" s="73"/>
      <c r="E192" s="86"/>
      <c r="F192" s="86"/>
      <c r="G192" s="31"/>
      <c r="H192" s="31"/>
      <c r="I192" s="31"/>
      <c r="J192" s="31"/>
    </row>
    <row r="193" spans="1:10" s="27" customFormat="1" ht="23.25">
      <c r="A193" s="73"/>
      <c r="B193" s="73"/>
      <c r="E193" s="86"/>
      <c r="F193" s="86"/>
      <c r="G193" s="31"/>
      <c r="H193" s="31"/>
      <c r="I193" s="31"/>
      <c r="J193" s="31"/>
    </row>
    <row r="194" spans="1:10" s="27" customFormat="1" ht="23.25">
      <c r="A194" s="73"/>
      <c r="B194" s="73"/>
      <c r="E194" s="86"/>
      <c r="F194" s="86"/>
      <c r="G194" s="31"/>
      <c r="H194" s="31"/>
      <c r="I194" s="31"/>
      <c r="J194" s="31"/>
    </row>
    <row r="195" spans="1:10" s="27" customFormat="1" ht="23.25">
      <c r="A195" s="73"/>
      <c r="B195" s="73"/>
      <c r="E195" s="86"/>
      <c r="F195" s="86"/>
      <c r="G195" s="31"/>
      <c r="H195" s="31"/>
      <c r="I195" s="31"/>
      <c r="J195" s="31"/>
    </row>
    <row r="196" spans="1:10" s="27" customFormat="1" ht="23.25">
      <c r="A196" s="73"/>
      <c r="B196" s="73"/>
      <c r="E196" s="86"/>
      <c r="F196" s="86"/>
      <c r="G196" s="31"/>
      <c r="H196" s="31"/>
      <c r="I196" s="31"/>
      <c r="J196" s="31"/>
    </row>
    <row r="197" spans="1:10" s="27" customFormat="1" ht="23.25">
      <c r="A197" s="73"/>
      <c r="B197" s="73"/>
      <c r="E197" s="86"/>
      <c r="F197" s="86"/>
      <c r="G197" s="31"/>
      <c r="H197" s="31"/>
      <c r="I197" s="31"/>
      <c r="J197" s="31"/>
    </row>
    <row r="198" spans="1:10" s="27" customFormat="1" ht="23.25">
      <c r="A198" s="73"/>
      <c r="B198" s="73"/>
      <c r="E198" s="86"/>
      <c r="F198" s="86"/>
      <c r="G198" s="31"/>
      <c r="H198" s="31"/>
      <c r="I198" s="31"/>
      <c r="J198" s="31"/>
    </row>
    <row r="199" spans="1:10" s="27" customFormat="1" ht="23.25">
      <c r="A199" s="73"/>
      <c r="B199" s="73"/>
      <c r="E199" s="86"/>
      <c r="F199" s="86"/>
      <c r="G199" s="31"/>
      <c r="H199" s="31"/>
      <c r="I199" s="31"/>
      <c r="J199" s="31"/>
    </row>
    <row r="200" spans="1:10" s="27" customFormat="1" ht="23.25">
      <c r="A200" s="73"/>
      <c r="B200" s="73"/>
      <c r="E200" s="86"/>
      <c r="F200" s="86"/>
      <c r="G200" s="31"/>
      <c r="H200" s="31"/>
      <c r="I200" s="31"/>
      <c r="J200" s="31"/>
    </row>
    <row r="201" spans="1:10" s="27" customFormat="1" ht="23.25">
      <c r="A201" s="73"/>
      <c r="B201" s="73"/>
      <c r="E201" s="86"/>
      <c r="F201" s="86"/>
      <c r="G201" s="31"/>
      <c r="H201" s="31"/>
      <c r="I201" s="31"/>
      <c r="J201" s="31"/>
    </row>
    <row r="202" spans="1:10" s="27" customFormat="1" ht="23.25">
      <c r="A202" s="73"/>
      <c r="B202" s="73"/>
      <c r="E202" s="86"/>
      <c r="F202" s="86"/>
      <c r="G202" s="31"/>
      <c r="H202" s="31"/>
      <c r="I202" s="31"/>
      <c r="J202" s="31"/>
    </row>
    <row r="203" spans="1:10" s="27" customFormat="1" ht="23.25">
      <c r="A203" s="73"/>
      <c r="B203" s="73"/>
      <c r="E203" s="86"/>
      <c r="F203" s="86"/>
      <c r="G203" s="31"/>
      <c r="H203" s="31"/>
      <c r="I203" s="31"/>
      <c r="J203" s="31"/>
    </row>
    <row r="204" spans="1:10" s="27" customFormat="1" ht="23.25">
      <c r="A204" s="73"/>
      <c r="B204" s="73"/>
      <c r="E204" s="86"/>
      <c r="F204" s="86"/>
      <c r="G204" s="31"/>
      <c r="H204" s="31"/>
      <c r="I204" s="31"/>
      <c r="J204" s="31"/>
    </row>
    <row r="205" spans="1:10" s="27" customFormat="1" ht="23.25">
      <c r="A205" s="73"/>
      <c r="B205" s="73"/>
      <c r="E205" s="86"/>
      <c r="F205" s="86"/>
      <c r="G205" s="31"/>
      <c r="H205" s="31"/>
      <c r="I205" s="31"/>
      <c r="J205" s="31"/>
    </row>
    <row r="206" spans="1:10" s="27" customFormat="1" ht="23.25">
      <c r="A206" s="73"/>
      <c r="B206" s="73"/>
      <c r="E206" s="86"/>
      <c r="F206" s="86"/>
      <c r="G206" s="31"/>
      <c r="H206" s="31"/>
      <c r="I206" s="31"/>
      <c r="J206" s="31"/>
    </row>
    <row r="207" spans="1:10" s="27" customFormat="1" ht="23.25">
      <c r="A207" s="73"/>
      <c r="B207" s="73"/>
      <c r="E207" s="86"/>
      <c r="F207" s="86"/>
      <c r="G207" s="31"/>
      <c r="H207" s="31"/>
      <c r="I207" s="31"/>
      <c r="J207" s="31"/>
    </row>
    <row r="208" spans="1:10" s="27" customFormat="1" ht="23.25">
      <c r="A208" s="73"/>
      <c r="B208" s="73"/>
      <c r="E208" s="86"/>
      <c r="F208" s="86"/>
      <c r="G208" s="31"/>
      <c r="H208" s="31"/>
      <c r="I208" s="31"/>
      <c r="J208" s="31"/>
    </row>
    <row r="209" spans="1:10" s="27" customFormat="1" ht="23.25">
      <c r="A209" s="73"/>
      <c r="B209" s="73"/>
      <c r="E209" s="86"/>
      <c r="F209" s="86"/>
      <c r="G209" s="31"/>
      <c r="H209" s="31"/>
      <c r="I209" s="31"/>
      <c r="J209" s="31"/>
    </row>
    <row r="210" spans="1:10" s="27" customFormat="1" ht="23.25">
      <c r="A210" s="73"/>
      <c r="B210" s="73"/>
      <c r="E210" s="86"/>
      <c r="F210" s="86"/>
      <c r="G210" s="31"/>
      <c r="H210" s="31"/>
      <c r="I210" s="31"/>
      <c r="J210" s="31"/>
    </row>
    <row r="211" spans="1:10" s="27" customFormat="1" ht="23.25">
      <c r="A211" s="73"/>
      <c r="B211" s="73"/>
      <c r="E211" s="86"/>
      <c r="F211" s="86"/>
      <c r="G211" s="31"/>
      <c r="H211" s="31"/>
      <c r="I211" s="31"/>
      <c r="J211" s="31"/>
    </row>
    <row r="212" spans="1:10" s="27" customFormat="1" ht="23.25">
      <c r="A212" s="73"/>
      <c r="B212" s="73"/>
      <c r="E212" s="86"/>
      <c r="F212" s="86"/>
      <c r="G212" s="31"/>
      <c r="H212" s="31"/>
      <c r="I212" s="31"/>
      <c r="J212" s="31"/>
    </row>
    <row r="213" spans="1:10" s="27" customFormat="1" ht="23.25">
      <c r="A213" s="73"/>
      <c r="B213" s="73"/>
      <c r="E213" s="86"/>
      <c r="F213" s="86"/>
      <c r="G213" s="31"/>
      <c r="H213" s="31"/>
      <c r="I213" s="31"/>
      <c r="J213" s="31"/>
    </row>
    <row r="214" spans="1:10" s="27" customFormat="1" ht="23.25">
      <c r="A214" s="73"/>
      <c r="B214" s="73"/>
      <c r="E214" s="86"/>
      <c r="F214" s="86"/>
      <c r="G214" s="31"/>
      <c r="H214" s="31"/>
      <c r="I214" s="31"/>
      <c r="J214" s="31"/>
    </row>
    <row r="215" spans="1:10" s="27" customFormat="1" ht="23.25">
      <c r="A215" s="73"/>
      <c r="B215" s="73"/>
      <c r="E215" s="86"/>
      <c r="F215" s="86"/>
      <c r="G215" s="31"/>
      <c r="H215" s="31"/>
      <c r="I215" s="31"/>
      <c r="J215" s="31"/>
    </row>
    <row r="216" spans="1:10" s="27" customFormat="1" ht="23.25">
      <c r="A216" s="73"/>
      <c r="B216" s="73"/>
      <c r="E216" s="86"/>
      <c r="F216" s="86"/>
      <c r="G216" s="31"/>
      <c r="H216" s="31"/>
      <c r="I216" s="31"/>
      <c r="J216" s="31"/>
    </row>
    <row r="217" spans="1:10" s="27" customFormat="1" ht="23.25">
      <c r="A217" s="73"/>
      <c r="B217" s="73"/>
      <c r="E217" s="86"/>
      <c r="F217" s="86"/>
      <c r="G217" s="31"/>
      <c r="H217" s="31"/>
      <c r="I217" s="31"/>
      <c r="J217" s="31"/>
    </row>
    <row r="218" spans="1:10" s="27" customFormat="1" ht="23.25">
      <c r="A218" s="73"/>
      <c r="B218" s="73"/>
      <c r="E218" s="86"/>
      <c r="F218" s="86"/>
      <c r="G218" s="31"/>
      <c r="H218" s="31"/>
      <c r="I218" s="31"/>
      <c r="J218" s="31"/>
    </row>
    <row r="219" spans="1:10" s="27" customFormat="1" ht="23.25">
      <c r="A219" s="73"/>
      <c r="B219" s="73"/>
      <c r="E219" s="86"/>
      <c r="F219" s="86"/>
      <c r="G219" s="31"/>
      <c r="H219" s="31"/>
      <c r="I219" s="31"/>
      <c r="J219" s="31"/>
    </row>
    <row r="220" spans="1:10" s="27" customFormat="1" ht="23.25">
      <c r="A220" s="73"/>
      <c r="B220" s="73"/>
      <c r="E220" s="86"/>
      <c r="F220" s="86"/>
      <c r="G220" s="31"/>
      <c r="H220" s="31"/>
      <c r="I220" s="31"/>
      <c r="J220" s="31"/>
    </row>
    <row r="221" spans="1:10" s="27" customFormat="1" ht="23.25">
      <c r="A221" s="73"/>
      <c r="B221" s="73"/>
      <c r="E221" s="86"/>
      <c r="F221" s="86"/>
      <c r="G221" s="31"/>
      <c r="H221" s="31"/>
      <c r="I221" s="31"/>
      <c r="J221" s="31"/>
    </row>
    <row r="222" spans="1:10" s="27" customFormat="1" ht="23.25">
      <c r="A222" s="73"/>
      <c r="B222" s="73"/>
      <c r="E222" s="86"/>
      <c r="F222" s="86"/>
      <c r="G222" s="31"/>
      <c r="H222" s="31"/>
      <c r="I222" s="31"/>
      <c r="J222" s="31"/>
    </row>
    <row r="223" spans="1:10" s="27" customFormat="1" ht="23.25">
      <c r="A223" s="73"/>
      <c r="B223" s="73"/>
      <c r="E223" s="86"/>
      <c r="F223" s="86"/>
      <c r="G223" s="31"/>
      <c r="H223" s="31"/>
      <c r="I223" s="31"/>
      <c r="J223" s="31"/>
    </row>
    <row r="224" spans="1:10" s="27" customFormat="1" ht="23.25">
      <c r="A224" s="73"/>
      <c r="B224" s="73"/>
      <c r="E224" s="86"/>
      <c r="F224" s="86"/>
      <c r="G224" s="31"/>
      <c r="H224" s="31"/>
      <c r="I224" s="31"/>
      <c r="J224" s="31"/>
    </row>
    <row r="225" spans="1:10" s="27" customFormat="1" ht="23.25">
      <c r="A225" s="73"/>
      <c r="B225" s="73"/>
      <c r="E225" s="86"/>
      <c r="F225" s="86"/>
      <c r="G225" s="31"/>
      <c r="H225" s="31"/>
      <c r="I225" s="31"/>
      <c r="J225" s="31"/>
    </row>
    <row r="226" spans="1:10" s="27" customFormat="1" ht="23.25">
      <c r="A226" s="73"/>
      <c r="B226" s="73"/>
      <c r="E226" s="86"/>
      <c r="F226" s="86"/>
      <c r="G226" s="31"/>
      <c r="H226" s="31"/>
      <c r="I226" s="31"/>
      <c r="J226" s="31"/>
    </row>
    <row r="227" spans="1:10" s="27" customFormat="1" ht="23.25">
      <c r="A227" s="73"/>
      <c r="B227" s="73"/>
      <c r="E227" s="86"/>
      <c r="F227" s="86"/>
      <c r="G227" s="31"/>
      <c r="H227" s="31"/>
      <c r="I227" s="31"/>
      <c r="J227" s="31"/>
    </row>
    <row r="228" spans="1:10" s="27" customFormat="1" ht="23.25">
      <c r="A228" s="73"/>
      <c r="B228" s="73"/>
      <c r="E228" s="86"/>
      <c r="F228" s="86"/>
      <c r="G228" s="31"/>
      <c r="H228" s="31"/>
      <c r="I228" s="31"/>
      <c r="J228" s="31"/>
    </row>
    <row r="229" spans="1:10" s="27" customFormat="1" ht="23.25">
      <c r="A229" s="73"/>
      <c r="B229" s="73"/>
      <c r="E229" s="86"/>
      <c r="F229" s="86"/>
      <c r="G229" s="31"/>
      <c r="H229" s="31"/>
      <c r="I229" s="31"/>
      <c r="J229" s="31"/>
    </row>
    <row r="230" spans="1:10" s="27" customFormat="1" ht="23.25">
      <c r="A230" s="73"/>
      <c r="B230" s="73"/>
      <c r="E230" s="86"/>
      <c r="F230" s="86"/>
      <c r="G230" s="31"/>
      <c r="H230" s="31"/>
      <c r="I230" s="31"/>
      <c r="J230" s="31"/>
    </row>
    <row r="231" spans="1:10" s="27" customFormat="1" ht="23.25">
      <c r="A231" s="73"/>
      <c r="B231" s="73"/>
      <c r="E231" s="86"/>
      <c r="F231" s="86"/>
      <c r="G231" s="31"/>
      <c r="H231" s="31"/>
      <c r="I231" s="31"/>
      <c r="J231" s="31"/>
    </row>
    <row r="232" spans="1:10" s="27" customFormat="1" ht="23.25">
      <c r="A232" s="73"/>
      <c r="B232" s="73"/>
      <c r="E232" s="86"/>
      <c r="F232" s="86"/>
      <c r="G232" s="31"/>
      <c r="H232" s="31"/>
      <c r="I232" s="31"/>
      <c r="J232" s="31"/>
    </row>
    <row r="233" spans="1:10" s="27" customFormat="1" ht="23.25">
      <c r="A233" s="73"/>
      <c r="B233" s="73"/>
      <c r="E233" s="86"/>
      <c r="F233" s="86"/>
      <c r="G233" s="31"/>
      <c r="H233" s="31"/>
      <c r="I233" s="31"/>
      <c r="J233" s="31"/>
    </row>
    <row r="234" spans="1:10" s="27" customFormat="1" ht="23.25">
      <c r="A234" s="73"/>
      <c r="B234" s="73"/>
      <c r="E234" s="86"/>
      <c r="F234" s="86"/>
      <c r="G234" s="31"/>
      <c r="H234" s="31"/>
      <c r="I234" s="31"/>
      <c r="J234" s="31"/>
    </row>
    <row r="235" spans="1:10" s="27" customFormat="1" ht="23.25">
      <c r="A235" s="73"/>
      <c r="B235" s="73"/>
      <c r="E235" s="86"/>
      <c r="F235" s="86"/>
      <c r="G235" s="31"/>
      <c r="H235" s="31"/>
      <c r="I235" s="31"/>
      <c r="J235" s="31"/>
    </row>
    <row r="236" spans="1:10" s="27" customFormat="1" ht="23.25">
      <c r="A236" s="73"/>
      <c r="B236" s="73"/>
      <c r="E236" s="86"/>
      <c r="F236" s="86"/>
      <c r="G236" s="31"/>
      <c r="H236" s="31"/>
      <c r="I236" s="31"/>
      <c r="J236" s="31"/>
    </row>
    <row r="237" spans="1:10" s="27" customFormat="1" ht="23.25">
      <c r="A237" s="73"/>
      <c r="B237" s="73"/>
      <c r="E237" s="86"/>
      <c r="F237" s="86"/>
      <c r="G237" s="31"/>
      <c r="H237" s="31"/>
      <c r="I237" s="31"/>
      <c r="J237" s="31"/>
    </row>
    <row r="238" spans="1:10" s="27" customFormat="1" ht="23.25">
      <c r="A238" s="73"/>
      <c r="B238" s="73"/>
      <c r="E238" s="86"/>
      <c r="F238" s="86"/>
      <c r="G238" s="31"/>
      <c r="H238" s="31"/>
      <c r="I238" s="31"/>
      <c r="J238" s="31"/>
    </row>
    <row r="239" spans="1:10" s="27" customFormat="1" ht="23.25">
      <c r="A239" s="73"/>
      <c r="B239" s="73"/>
      <c r="E239" s="86"/>
      <c r="F239" s="86"/>
      <c r="G239" s="31"/>
      <c r="H239" s="31"/>
      <c r="I239" s="31"/>
      <c r="J239" s="31"/>
    </row>
    <row r="240" spans="1:10" s="27" customFormat="1" ht="23.25">
      <c r="A240" s="73"/>
      <c r="B240" s="73"/>
      <c r="E240" s="86"/>
      <c r="F240" s="86"/>
      <c r="G240" s="31"/>
      <c r="H240" s="31"/>
      <c r="I240" s="31"/>
      <c r="J240" s="31"/>
    </row>
    <row r="241" spans="1:10" s="27" customFormat="1" ht="23.25">
      <c r="A241" s="73"/>
      <c r="B241" s="73"/>
      <c r="E241" s="86"/>
      <c r="F241" s="86"/>
      <c r="G241" s="31"/>
      <c r="H241" s="31"/>
      <c r="I241" s="31"/>
      <c r="J241" s="31"/>
    </row>
    <row r="242" spans="1:10" s="27" customFormat="1" ht="23.25">
      <c r="A242" s="73"/>
      <c r="B242" s="73"/>
      <c r="E242" s="86"/>
      <c r="F242" s="86"/>
      <c r="G242" s="31"/>
      <c r="H242" s="31"/>
      <c r="I242" s="31"/>
      <c r="J242" s="31"/>
    </row>
    <row r="243" spans="1:10" s="27" customFormat="1" ht="23.25">
      <c r="A243" s="73"/>
      <c r="B243" s="73"/>
      <c r="E243" s="86"/>
      <c r="F243" s="86"/>
      <c r="G243" s="31"/>
      <c r="H243" s="31"/>
      <c r="I243" s="31"/>
      <c r="J243" s="31"/>
    </row>
    <row r="244" spans="1:10" s="27" customFormat="1" ht="23.25">
      <c r="A244" s="73"/>
      <c r="B244" s="73"/>
      <c r="E244" s="86"/>
      <c r="F244" s="86"/>
      <c r="G244" s="31"/>
      <c r="H244" s="31"/>
      <c r="I244" s="31"/>
      <c r="J244" s="31"/>
    </row>
    <row r="245" spans="1:10" s="27" customFormat="1" ht="23.25">
      <c r="A245" s="73"/>
      <c r="B245" s="73"/>
      <c r="E245" s="86"/>
      <c r="F245" s="86"/>
      <c r="G245" s="31"/>
      <c r="H245" s="31"/>
      <c r="I245" s="31"/>
      <c r="J245" s="31"/>
    </row>
    <row r="246" spans="1:10" s="27" customFormat="1" ht="23.25">
      <c r="A246" s="73"/>
      <c r="B246" s="73"/>
      <c r="E246" s="86"/>
      <c r="F246" s="86"/>
      <c r="G246" s="31"/>
      <c r="H246" s="31"/>
      <c r="I246" s="31"/>
      <c r="J246" s="31"/>
    </row>
    <row r="247" spans="1:10" s="27" customFormat="1" ht="23.25">
      <c r="A247" s="73"/>
      <c r="B247" s="73"/>
      <c r="E247" s="86"/>
      <c r="F247" s="86"/>
      <c r="G247" s="31"/>
      <c r="H247" s="31"/>
      <c r="I247" s="31"/>
      <c r="J247" s="31"/>
    </row>
    <row r="248" spans="1:10" s="27" customFormat="1" ht="23.25">
      <c r="A248" s="73"/>
      <c r="B248" s="73"/>
      <c r="E248" s="86"/>
      <c r="F248" s="86"/>
      <c r="G248" s="31"/>
      <c r="H248" s="31"/>
      <c r="I248" s="31"/>
      <c r="J248" s="31"/>
    </row>
    <row r="249" spans="1:10" s="27" customFormat="1" ht="23.25">
      <c r="A249" s="73"/>
      <c r="B249" s="73"/>
      <c r="E249" s="86"/>
      <c r="F249" s="86"/>
      <c r="G249" s="31"/>
      <c r="H249" s="31"/>
      <c r="I249" s="31"/>
      <c r="J249" s="31"/>
    </row>
    <row r="250" spans="1:10" s="27" customFormat="1" ht="23.25">
      <c r="A250" s="73"/>
      <c r="B250" s="73"/>
      <c r="E250" s="86"/>
      <c r="F250" s="86"/>
      <c r="G250" s="31"/>
      <c r="H250" s="31"/>
      <c r="I250" s="31"/>
      <c r="J250" s="31"/>
    </row>
    <row r="251" spans="1:10" s="27" customFormat="1" ht="23.25">
      <c r="A251" s="73"/>
      <c r="B251" s="73"/>
      <c r="E251" s="86"/>
      <c r="F251" s="86"/>
      <c r="G251" s="31"/>
      <c r="H251" s="31"/>
      <c r="I251" s="31"/>
      <c r="J251" s="31"/>
    </row>
    <row r="252" spans="1:10" s="27" customFormat="1" ht="23.25">
      <c r="A252" s="73"/>
      <c r="B252" s="73"/>
      <c r="E252" s="86"/>
      <c r="F252" s="86"/>
      <c r="G252" s="31"/>
      <c r="H252" s="31"/>
      <c r="I252" s="31"/>
      <c r="J252" s="31"/>
    </row>
    <row r="253" spans="1:10" s="27" customFormat="1" ht="23.25">
      <c r="A253" s="73"/>
      <c r="B253" s="73"/>
      <c r="E253" s="86"/>
      <c r="F253" s="86"/>
      <c r="G253" s="31"/>
      <c r="H253" s="31"/>
      <c r="I253" s="31"/>
      <c r="J253" s="31"/>
    </row>
    <row r="254" spans="1:10" s="27" customFormat="1" ht="23.25">
      <c r="A254" s="73"/>
      <c r="B254" s="73"/>
      <c r="E254" s="86"/>
      <c r="F254" s="86"/>
      <c r="G254" s="31"/>
      <c r="H254" s="31"/>
      <c r="I254" s="31"/>
      <c r="J254" s="31"/>
    </row>
    <row r="255" spans="1:10" s="27" customFormat="1" ht="23.25">
      <c r="A255" s="73"/>
      <c r="B255" s="73"/>
      <c r="E255" s="86"/>
      <c r="F255" s="86"/>
      <c r="G255" s="31"/>
      <c r="H255" s="31"/>
      <c r="I255" s="31"/>
      <c r="J255" s="31"/>
    </row>
    <row r="256" spans="1:10" s="27" customFormat="1" ht="23.25">
      <c r="A256" s="73"/>
      <c r="B256" s="73"/>
      <c r="E256" s="86"/>
      <c r="F256" s="86"/>
      <c r="G256" s="31"/>
      <c r="H256" s="31"/>
      <c r="I256" s="31"/>
      <c r="J256" s="31"/>
    </row>
    <row r="257" spans="1:10" s="27" customFormat="1" ht="23.25">
      <c r="A257" s="73"/>
      <c r="B257" s="73"/>
      <c r="E257" s="86"/>
      <c r="F257" s="86"/>
      <c r="G257" s="31"/>
      <c r="H257" s="31"/>
      <c r="I257" s="31"/>
      <c r="J257" s="31"/>
    </row>
    <row r="258" spans="1:10" s="27" customFormat="1" ht="23.25">
      <c r="A258" s="73"/>
      <c r="B258" s="73"/>
      <c r="E258" s="86"/>
      <c r="F258" s="86"/>
      <c r="G258" s="31"/>
      <c r="H258" s="31"/>
      <c r="I258" s="31"/>
      <c r="J258" s="31"/>
    </row>
    <row r="259" spans="1:10" s="27" customFormat="1" ht="23.25">
      <c r="A259" s="73"/>
      <c r="B259" s="73"/>
      <c r="E259" s="86"/>
      <c r="F259" s="86"/>
      <c r="G259" s="31"/>
      <c r="H259" s="31"/>
      <c r="I259" s="31"/>
      <c r="J259" s="31"/>
    </row>
    <row r="260" spans="1:10" s="27" customFormat="1" ht="23.25">
      <c r="A260" s="73"/>
      <c r="B260" s="73"/>
      <c r="E260" s="86"/>
      <c r="F260" s="86"/>
      <c r="G260" s="31"/>
      <c r="H260" s="31"/>
      <c r="I260" s="31"/>
      <c r="J260" s="31"/>
    </row>
    <row r="261" spans="1:10" s="27" customFormat="1" ht="23.25">
      <c r="A261" s="73"/>
      <c r="B261" s="73"/>
      <c r="E261" s="86"/>
      <c r="F261" s="86"/>
      <c r="G261" s="31"/>
      <c r="H261" s="31"/>
      <c r="I261" s="31"/>
      <c r="J261" s="31"/>
    </row>
    <row r="262" spans="1:10" s="27" customFormat="1" ht="23.25">
      <c r="A262" s="73"/>
      <c r="B262" s="73"/>
      <c r="E262" s="86"/>
      <c r="F262" s="86"/>
      <c r="G262" s="31"/>
      <c r="H262" s="31"/>
      <c r="I262" s="31"/>
      <c r="J262" s="31"/>
    </row>
    <row r="263" spans="1:10" s="27" customFormat="1" ht="23.25">
      <c r="A263" s="73"/>
      <c r="B263" s="73"/>
      <c r="E263" s="86"/>
      <c r="F263" s="86"/>
      <c r="G263" s="31"/>
      <c r="H263" s="31"/>
      <c r="I263" s="31"/>
      <c r="J263" s="31"/>
    </row>
    <row r="264" spans="1:10" s="27" customFormat="1" ht="23.25">
      <c r="A264" s="73"/>
      <c r="B264" s="73"/>
      <c r="E264" s="86"/>
      <c r="F264" s="86"/>
      <c r="G264" s="31"/>
      <c r="H264" s="31"/>
      <c r="I264" s="31"/>
      <c r="J264" s="31"/>
    </row>
    <row r="265" spans="1:10" s="27" customFormat="1" ht="23.25">
      <c r="A265" s="73"/>
      <c r="B265" s="73"/>
      <c r="E265" s="86"/>
      <c r="F265" s="86"/>
      <c r="G265" s="31"/>
      <c r="H265" s="31"/>
      <c r="I265" s="31"/>
      <c r="J265" s="31"/>
    </row>
    <row r="266" spans="1:10" s="27" customFormat="1" ht="23.25">
      <c r="A266" s="73"/>
      <c r="B266" s="73"/>
      <c r="E266" s="86"/>
      <c r="F266" s="86"/>
      <c r="G266" s="31"/>
      <c r="H266" s="31"/>
      <c r="I266" s="31"/>
      <c r="J266" s="31"/>
    </row>
    <row r="267" spans="1:10" s="27" customFormat="1" ht="23.25">
      <c r="A267" s="73"/>
      <c r="B267" s="73"/>
      <c r="E267" s="86"/>
      <c r="F267" s="86"/>
      <c r="G267" s="31"/>
      <c r="H267" s="31"/>
      <c r="I267" s="31"/>
      <c r="J267" s="31"/>
    </row>
    <row r="268" spans="1:10" s="27" customFormat="1" ht="23.25">
      <c r="A268" s="73"/>
      <c r="B268" s="73"/>
      <c r="E268" s="86"/>
      <c r="F268" s="86"/>
      <c r="G268" s="31"/>
      <c r="H268" s="31"/>
      <c r="I268" s="31"/>
      <c r="J268" s="31"/>
    </row>
    <row r="269" spans="1:10" s="27" customFormat="1" ht="23.25">
      <c r="A269" s="73"/>
      <c r="B269" s="73"/>
      <c r="E269" s="86"/>
      <c r="F269" s="86"/>
      <c r="G269" s="31"/>
      <c r="H269" s="31"/>
      <c r="I269" s="31"/>
      <c r="J269" s="31"/>
    </row>
    <row r="270" spans="1:10" s="27" customFormat="1" ht="23.25">
      <c r="A270" s="73"/>
      <c r="B270" s="73"/>
      <c r="E270" s="86"/>
      <c r="F270" s="86"/>
      <c r="G270" s="31"/>
      <c r="H270" s="31"/>
      <c r="I270" s="31"/>
      <c r="J270" s="31"/>
    </row>
    <row r="271" spans="1:10" s="27" customFormat="1" ht="23.25">
      <c r="A271" s="73"/>
      <c r="B271" s="73"/>
      <c r="E271" s="86"/>
      <c r="F271" s="86"/>
      <c r="G271" s="31"/>
      <c r="H271" s="31"/>
      <c r="I271" s="31"/>
      <c r="J271" s="31"/>
    </row>
    <row r="272" spans="1:10" s="27" customFormat="1" ht="23.25">
      <c r="A272" s="73"/>
      <c r="B272" s="73"/>
      <c r="E272" s="86"/>
      <c r="F272" s="86"/>
      <c r="G272" s="31"/>
      <c r="H272" s="31"/>
      <c r="I272" s="31"/>
      <c r="J272" s="31"/>
    </row>
    <row r="273" spans="1:10" s="27" customFormat="1" ht="23.25">
      <c r="A273" s="73"/>
      <c r="B273" s="73"/>
      <c r="E273" s="86"/>
      <c r="F273" s="86"/>
      <c r="G273" s="31"/>
      <c r="H273" s="31"/>
      <c r="I273" s="31"/>
      <c r="J273" s="31"/>
    </row>
    <row r="274" spans="1:10" s="27" customFormat="1" ht="23.25">
      <c r="A274" s="73"/>
      <c r="B274" s="73"/>
      <c r="E274" s="86"/>
      <c r="F274" s="86"/>
      <c r="G274" s="31"/>
      <c r="H274" s="31"/>
      <c r="I274" s="31"/>
      <c r="J274" s="31"/>
    </row>
    <row r="275" spans="1:10" s="27" customFormat="1" ht="23.25">
      <c r="A275" s="73"/>
      <c r="B275" s="73"/>
      <c r="E275" s="86"/>
      <c r="F275" s="86"/>
      <c r="G275" s="31"/>
      <c r="H275" s="31"/>
      <c r="I275" s="31"/>
      <c r="J275" s="31"/>
    </row>
    <row r="276" spans="1:10" s="27" customFormat="1" ht="23.25">
      <c r="A276" s="73"/>
      <c r="B276" s="73"/>
      <c r="E276" s="86"/>
      <c r="F276" s="86"/>
      <c r="G276" s="31"/>
      <c r="H276" s="31"/>
      <c r="I276" s="31"/>
      <c r="J276" s="31"/>
    </row>
    <row r="277" spans="1:10" s="27" customFormat="1" ht="23.25">
      <c r="A277" s="73"/>
      <c r="B277" s="73"/>
      <c r="E277" s="86"/>
      <c r="F277" s="86"/>
      <c r="G277" s="31"/>
      <c r="H277" s="31"/>
      <c r="I277" s="31"/>
      <c r="J277" s="31"/>
    </row>
    <row r="278" spans="1:10" s="27" customFormat="1" ht="23.25">
      <c r="A278" s="73"/>
      <c r="B278" s="73"/>
      <c r="E278" s="86"/>
      <c r="F278" s="86"/>
      <c r="G278" s="31"/>
      <c r="H278" s="31"/>
      <c r="I278" s="31"/>
      <c r="J278" s="31"/>
    </row>
    <row r="279" spans="1:10" s="27" customFormat="1" ht="23.25">
      <c r="A279" s="73"/>
      <c r="B279" s="73"/>
      <c r="E279" s="86"/>
      <c r="F279" s="86"/>
      <c r="G279" s="31"/>
      <c r="H279" s="31"/>
      <c r="I279" s="31"/>
      <c r="J279" s="31"/>
    </row>
    <row r="280" spans="1:10" s="27" customFormat="1" ht="23.25">
      <c r="A280" s="73"/>
      <c r="B280" s="73"/>
      <c r="E280" s="86"/>
      <c r="F280" s="86"/>
      <c r="G280" s="31"/>
      <c r="H280" s="31"/>
      <c r="I280" s="31"/>
      <c r="J280" s="31"/>
    </row>
    <row r="281" spans="1:10" s="27" customFormat="1" ht="23.25">
      <c r="A281" s="73"/>
      <c r="B281" s="73"/>
      <c r="E281" s="86"/>
      <c r="F281" s="86"/>
      <c r="G281" s="31"/>
      <c r="H281" s="31"/>
      <c r="I281" s="31"/>
      <c r="J281" s="31"/>
    </row>
    <row r="282" spans="1:10" s="27" customFormat="1" ht="23.25">
      <c r="A282" s="73"/>
      <c r="B282" s="73"/>
      <c r="E282" s="86"/>
      <c r="F282" s="86"/>
      <c r="G282" s="31"/>
      <c r="H282" s="31"/>
      <c r="I282" s="31"/>
      <c r="J282" s="31"/>
    </row>
    <row r="283" spans="1:10" s="27" customFormat="1" ht="23.25">
      <c r="A283" s="73"/>
      <c r="B283" s="73"/>
      <c r="E283" s="86"/>
      <c r="F283" s="86"/>
      <c r="G283" s="31"/>
      <c r="H283" s="31"/>
      <c r="I283" s="31"/>
      <c r="J283" s="31"/>
    </row>
    <row r="284" spans="1:10" s="27" customFormat="1" ht="23.25">
      <c r="A284" s="73"/>
      <c r="B284" s="73"/>
      <c r="E284" s="86"/>
      <c r="F284" s="86"/>
      <c r="G284" s="31"/>
      <c r="H284" s="31"/>
      <c r="I284" s="31"/>
      <c r="J284" s="31"/>
    </row>
    <row r="285" spans="1:10" s="27" customFormat="1" ht="23.25">
      <c r="A285" s="73"/>
      <c r="B285" s="73"/>
      <c r="E285" s="86"/>
      <c r="F285" s="86"/>
      <c r="G285" s="31"/>
      <c r="H285" s="31"/>
      <c r="I285" s="31"/>
      <c r="J285" s="31"/>
    </row>
    <row r="286" spans="1:10" s="27" customFormat="1" ht="23.25">
      <c r="A286" s="73"/>
      <c r="B286" s="73"/>
      <c r="E286" s="86"/>
      <c r="F286" s="86"/>
      <c r="G286" s="31"/>
      <c r="H286" s="31"/>
      <c r="I286" s="31"/>
      <c r="J286" s="31"/>
    </row>
    <row r="287" spans="1:10" s="27" customFormat="1" ht="23.25">
      <c r="A287" s="73"/>
      <c r="B287" s="73"/>
      <c r="E287" s="86"/>
      <c r="F287" s="86"/>
      <c r="G287" s="31"/>
      <c r="H287" s="31"/>
      <c r="I287" s="31"/>
      <c r="J287" s="31"/>
    </row>
    <row r="288" spans="1:10" s="27" customFormat="1" ht="23.25">
      <c r="A288" s="73"/>
      <c r="B288" s="73"/>
      <c r="E288" s="86"/>
      <c r="F288" s="86"/>
      <c r="G288" s="31"/>
      <c r="H288" s="31"/>
      <c r="I288" s="31"/>
      <c r="J288" s="31"/>
    </row>
    <row r="289" spans="1:10" s="27" customFormat="1" ht="23.25">
      <c r="A289" s="73"/>
      <c r="B289" s="73"/>
      <c r="E289" s="86"/>
      <c r="F289" s="86"/>
      <c r="G289" s="31"/>
      <c r="H289" s="31"/>
      <c r="I289" s="31"/>
      <c r="J289" s="31"/>
    </row>
    <row r="290" spans="1:10" s="27" customFormat="1" ht="23.25">
      <c r="A290" s="73"/>
      <c r="B290" s="73"/>
      <c r="E290" s="86"/>
      <c r="F290" s="86"/>
      <c r="G290" s="31"/>
      <c r="H290" s="31"/>
      <c r="I290" s="31"/>
      <c r="J290" s="31"/>
    </row>
    <row r="291" spans="1:10" s="27" customFormat="1" ht="23.25">
      <c r="A291" s="73"/>
      <c r="B291" s="73"/>
      <c r="E291" s="86"/>
      <c r="F291" s="86"/>
      <c r="G291" s="31"/>
      <c r="H291" s="31"/>
      <c r="I291" s="31"/>
      <c r="J291" s="31"/>
    </row>
    <row r="292" spans="1:10" s="27" customFormat="1" ht="23.25">
      <c r="A292" s="73"/>
      <c r="B292" s="73"/>
      <c r="E292" s="86"/>
      <c r="F292" s="86"/>
      <c r="G292" s="31"/>
      <c r="H292" s="31"/>
      <c r="I292" s="31"/>
      <c r="J292" s="31"/>
    </row>
    <row r="293" spans="1:10" s="27" customFormat="1" ht="23.25">
      <c r="A293" s="73"/>
      <c r="B293" s="73"/>
      <c r="E293" s="86"/>
      <c r="F293" s="86"/>
      <c r="G293" s="31"/>
      <c r="H293" s="31"/>
      <c r="I293" s="31"/>
      <c r="J293" s="31"/>
    </row>
    <row r="294" spans="1:10" s="27" customFormat="1" ht="23.25">
      <c r="A294" s="73"/>
      <c r="B294" s="73"/>
      <c r="E294" s="86"/>
      <c r="F294" s="86"/>
      <c r="G294" s="31"/>
      <c r="H294" s="31"/>
      <c r="I294" s="31"/>
      <c r="J294" s="31"/>
    </row>
    <row r="295" spans="1:10" s="27" customFormat="1" ht="23.25">
      <c r="A295" s="73"/>
      <c r="B295" s="73"/>
      <c r="E295" s="86"/>
      <c r="F295" s="86"/>
      <c r="G295" s="31"/>
      <c r="H295" s="31"/>
      <c r="I295" s="31"/>
      <c r="J295" s="31"/>
    </row>
    <row r="296" spans="1:10" s="27" customFormat="1" ht="23.25">
      <c r="A296" s="73"/>
      <c r="B296" s="73"/>
      <c r="E296" s="86"/>
      <c r="F296" s="86"/>
      <c r="G296" s="31"/>
      <c r="H296" s="31"/>
      <c r="I296" s="31"/>
      <c r="J296" s="31"/>
    </row>
    <row r="297" spans="1:10" s="27" customFormat="1" ht="23.25">
      <c r="A297" s="73"/>
      <c r="B297" s="73"/>
      <c r="E297" s="86"/>
      <c r="F297" s="86"/>
      <c r="G297" s="31"/>
      <c r="H297" s="31"/>
      <c r="I297" s="31"/>
      <c r="J297" s="31"/>
    </row>
    <row r="298" spans="1:10" s="27" customFormat="1" ht="23.25">
      <c r="A298" s="73"/>
      <c r="B298" s="73"/>
      <c r="E298" s="86"/>
      <c r="F298" s="86"/>
      <c r="G298" s="31"/>
      <c r="H298" s="31"/>
      <c r="I298" s="31"/>
      <c r="J298" s="31"/>
    </row>
    <row r="299" spans="1:10" s="27" customFormat="1" ht="23.25">
      <c r="A299" s="73"/>
      <c r="B299" s="73"/>
      <c r="E299" s="86"/>
      <c r="F299" s="86"/>
      <c r="G299" s="31"/>
      <c r="H299" s="31"/>
      <c r="I299" s="31"/>
      <c r="J299" s="31"/>
    </row>
    <row r="300" spans="1:10" s="27" customFormat="1" ht="23.25">
      <c r="A300" s="73"/>
      <c r="B300" s="73"/>
      <c r="E300" s="86"/>
      <c r="F300" s="86"/>
      <c r="G300" s="31"/>
      <c r="H300" s="31"/>
      <c r="I300" s="31"/>
      <c r="J300" s="31"/>
    </row>
    <row r="301" spans="1:10" s="27" customFormat="1" ht="23.25">
      <c r="A301" s="73"/>
      <c r="B301" s="73"/>
      <c r="E301" s="86"/>
      <c r="F301" s="86"/>
      <c r="G301" s="31"/>
      <c r="H301" s="31"/>
      <c r="I301" s="31"/>
      <c r="J301" s="31"/>
    </row>
    <row r="302" spans="1:10" s="27" customFormat="1" ht="23.25">
      <c r="A302" s="73"/>
      <c r="B302" s="73"/>
      <c r="E302" s="86"/>
      <c r="F302" s="86"/>
      <c r="G302" s="31"/>
      <c r="H302" s="31"/>
      <c r="I302" s="31"/>
      <c r="J302" s="31"/>
    </row>
    <row r="303" spans="1:10" s="27" customFormat="1" ht="23.25">
      <c r="A303" s="73"/>
      <c r="B303" s="73"/>
      <c r="E303" s="86"/>
      <c r="F303" s="86"/>
      <c r="G303" s="31"/>
      <c r="H303" s="31"/>
      <c r="I303" s="31"/>
      <c r="J303" s="31"/>
    </row>
    <row r="304" spans="1:10" s="27" customFormat="1" ht="23.25">
      <c r="A304" s="73"/>
      <c r="B304" s="73"/>
      <c r="E304" s="86"/>
      <c r="F304" s="86"/>
      <c r="G304" s="31"/>
      <c r="H304" s="31"/>
      <c r="I304" s="31"/>
      <c r="J304" s="31"/>
    </row>
    <row r="305" spans="1:10" s="27" customFormat="1" ht="23.25">
      <c r="A305" s="73"/>
      <c r="B305" s="73"/>
      <c r="E305" s="86"/>
      <c r="F305" s="86"/>
      <c r="G305" s="31"/>
      <c r="H305" s="31"/>
      <c r="I305" s="31"/>
      <c r="J305" s="31"/>
    </row>
    <row r="306" spans="1:10" s="27" customFormat="1" ht="23.25">
      <c r="A306" s="73"/>
      <c r="B306" s="73"/>
      <c r="E306" s="86"/>
      <c r="F306" s="86"/>
      <c r="G306" s="31"/>
      <c r="H306" s="31"/>
      <c r="I306" s="31"/>
      <c r="J306" s="31"/>
    </row>
    <row r="307" spans="1:10" s="27" customFormat="1" ht="23.25">
      <c r="A307" s="73"/>
      <c r="B307" s="73"/>
      <c r="E307" s="86"/>
      <c r="F307" s="86"/>
      <c r="G307" s="31"/>
      <c r="H307" s="31"/>
      <c r="I307" s="31"/>
      <c r="J307" s="31"/>
    </row>
    <row r="308" spans="1:10" s="27" customFormat="1" ht="23.25">
      <c r="A308" s="73"/>
      <c r="B308" s="73"/>
      <c r="E308" s="86"/>
      <c r="F308" s="86"/>
      <c r="G308" s="31"/>
      <c r="H308" s="31"/>
      <c r="I308" s="31"/>
      <c r="J308" s="31"/>
    </row>
    <row r="309" spans="1:10" s="27" customFormat="1" ht="23.25">
      <c r="A309" s="73"/>
      <c r="B309" s="73"/>
      <c r="E309" s="86"/>
      <c r="F309" s="86"/>
      <c r="G309" s="31"/>
      <c r="H309" s="31"/>
      <c r="I309" s="31"/>
      <c r="J309" s="31"/>
    </row>
    <row r="310" spans="1:10" s="27" customFormat="1" ht="23.25">
      <c r="A310" s="73"/>
      <c r="B310" s="73"/>
      <c r="E310" s="86"/>
      <c r="F310" s="86"/>
      <c r="G310" s="31"/>
      <c r="H310" s="31"/>
      <c r="I310" s="31"/>
      <c r="J310" s="31"/>
    </row>
    <row r="311" spans="1:10" s="27" customFormat="1" ht="23.25">
      <c r="A311" s="73"/>
      <c r="B311" s="73"/>
      <c r="E311" s="86"/>
      <c r="F311" s="86"/>
      <c r="G311" s="31"/>
      <c r="H311" s="31"/>
      <c r="I311" s="31"/>
      <c r="J311" s="31"/>
    </row>
    <row r="312" spans="1:10" s="27" customFormat="1" ht="23.25">
      <c r="A312" s="73"/>
      <c r="B312" s="73"/>
      <c r="E312" s="86"/>
      <c r="F312" s="86"/>
      <c r="G312" s="31"/>
      <c r="H312" s="31"/>
      <c r="I312" s="31"/>
      <c r="J312" s="31"/>
    </row>
    <row r="313" spans="1:10" s="27" customFormat="1" ht="23.25">
      <c r="A313" s="73"/>
      <c r="B313" s="73"/>
      <c r="E313" s="86"/>
      <c r="F313" s="86"/>
      <c r="G313" s="31"/>
      <c r="H313" s="31"/>
      <c r="I313" s="31"/>
      <c r="J313" s="31"/>
    </row>
    <row r="314" spans="1:10" s="27" customFormat="1" ht="23.25">
      <c r="A314" s="73"/>
      <c r="B314" s="73"/>
      <c r="E314" s="86"/>
      <c r="F314" s="86"/>
      <c r="G314" s="31"/>
      <c r="H314" s="31"/>
      <c r="I314" s="31"/>
      <c r="J314" s="31"/>
    </row>
    <row r="315" spans="1:10" s="27" customFormat="1" ht="23.25">
      <c r="A315" s="73"/>
      <c r="B315" s="73"/>
      <c r="E315" s="86"/>
      <c r="F315" s="86"/>
      <c r="G315" s="31"/>
      <c r="H315" s="31"/>
      <c r="I315" s="31"/>
      <c r="J315" s="31"/>
    </row>
    <row r="316" spans="1:10" s="27" customFormat="1" ht="23.25">
      <c r="A316" s="73"/>
      <c r="B316" s="73"/>
      <c r="E316" s="86"/>
      <c r="F316" s="86"/>
      <c r="G316" s="31"/>
      <c r="H316" s="31"/>
      <c r="I316" s="31"/>
      <c r="J316" s="31"/>
    </row>
    <row r="317" spans="1:10" s="27" customFormat="1" ht="23.25">
      <c r="A317" s="73"/>
      <c r="B317" s="73"/>
      <c r="E317" s="86"/>
      <c r="F317" s="86"/>
      <c r="G317" s="31"/>
      <c r="H317" s="31"/>
      <c r="I317" s="31"/>
      <c r="J317" s="31"/>
    </row>
    <row r="318" spans="1:10" s="27" customFormat="1" ht="23.25">
      <c r="A318" s="73"/>
      <c r="B318" s="73"/>
      <c r="E318" s="86"/>
      <c r="F318" s="86"/>
      <c r="G318" s="31"/>
      <c r="H318" s="31"/>
      <c r="I318" s="31"/>
      <c r="J318" s="31"/>
    </row>
    <row r="319" spans="1:10" s="27" customFormat="1" ht="23.25">
      <c r="A319" s="73"/>
      <c r="B319" s="73"/>
      <c r="E319" s="86"/>
      <c r="F319" s="86"/>
      <c r="G319" s="31"/>
      <c r="H319" s="31"/>
      <c r="I319" s="31"/>
      <c r="J319" s="31"/>
    </row>
    <row r="320" spans="1:10" s="27" customFormat="1" ht="23.25">
      <c r="A320" s="73"/>
      <c r="B320" s="73"/>
      <c r="E320" s="86"/>
      <c r="F320" s="86"/>
      <c r="G320" s="31"/>
      <c r="H320" s="31"/>
      <c r="I320" s="31"/>
      <c r="J320" s="31"/>
    </row>
    <row r="321" spans="1:10" s="27" customFormat="1" ht="23.25">
      <c r="A321" s="73"/>
      <c r="B321" s="73"/>
      <c r="E321" s="86"/>
      <c r="F321" s="86"/>
      <c r="G321" s="31"/>
      <c r="H321" s="31"/>
      <c r="I321" s="31"/>
      <c r="J321" s="31"/>
    </row>
    <row r="322" spans="1:10" s="27" customFormat="1" ht="23.25">
      <c r="A322" s="73"/>
      <c r="B322" s="73"/>
      <c r="E322" s="86"/>
      <c r="F322" s="86"/>
      <c r="G322" s="31"/>
      <c r="H322" s="31"/>
      <c r="I322" s="31"/>
      <c r="J322" s="31"/>
    </row>
    <row r="323" spans="1:10" s="27" customFormat="1" ht="23.25">
      <c r="A323" s="73"/>
      <c r="B323" s="73"/>
      <c r="E323" s="86"/>
      <c r="F323" s="86"/>
      <c r="G323" s="31"/>
      <c r="H323" s="31"/>
      <c r="I323" s="31"/>
      <c r="J323" s="31"/>
    </row>
    <row r="324" spans="1:10" s="27" customFormat="1" ht="23.25">
      <c r="A324" s="73"/>
      <c r="B324" s="73"/>
      <c r="E324" s="86"/>
      <c r="F324" s="86"/>
      <c r="G324" s="31"/>
      <c r="H324" s="31"/>
      <c r="I324" s="31"/>
      <c r="J324" s="31"/>
    </row>
    <row r="325" spans="1:10" s="27" customFormat="1" ht="23.25">
      <c r="A325" s="73"/>
      <c r="B325" s="73"/>
      <c r="E325" s="86"/>
      <c r="F325" s="86"/>
      <c r="G325" s="31"/>
      <c r="H325" s="31"/>
      <c r="I325" s="31"/>
      <c r="J325" s="31"/>
    </row>
    <row r="326" spans="1:10" s="27" customFormat="1" ht="23.25">
      <c r="A326" s="73"/>
      <c r="B326" s="73"/>
      <c r="E326" s="86"/>
      <c r="F326" s="86"/>
      <c r="G326" s="31"/>
      <c r="H326" s="31"/>
      <c r="I326" s="31"/>
      <c r="J326" s="31"/>
    </row>
    <row r="327" spans="1:10" s="27" customFormat="1" ht="23.25">
      <c r="A327" s="73"/>
      <c r="B327" s="73"/>
      <c r="E327" s="86"/>
      <c r="F327" s="86"/>
      <c r="G327" s="31"/>
      <c r="H327" s="31"/>
      <c r="I327" s="31"/>
      <c r="J327" s="31"/>
    </row>
    <row r="328" spans="1:10" s="27" customFormat="1" ht="23.25">
      <c r="A328" s="73"/>
      <c r="B328" s="73"/>
      <c r="E328" s="86"/>
      <c r="F328" s="86"/>
      <c r="G328" s="31"/>
      <c r="H328" s="31"/>
      <c r="I328" s="31"/>
      <c r="J328" s="31"/>
    </row>
    <row r="329" spans="1:10" s="27" customFormat="1" ht="23.25">
      <c r="A329" s="73"/>
      <c r="B329" s="73"/>
      <c r="E329" s="86"/>
      <c r="F329" s="86"/>
      <c r="G329" s="31"/>
      <c r="H329" s="31"/>
      <c r="I329" s="31"/>
      <c r="J329" s="31"/>
    </row>
    <row r="330" spans="1:10" s="27" customFormat="1" ht="23.25">
      <c r="A330" s="73"/>
      <c r="B330" s="73"/>
      <c r="E330" s="86"/>
      <c r="F330" s="86"/>
      <c r="G330" s="31"/>
      <c r="H330" s="31"/>
      <c r="I330" s="31"/>
      <c r="J330" s="31"/>
    </row>
    <row r="331" spans="1:10" s="27" customFormat="1" ht="23.25">
      <c r="A331" s="73"/>
      <c r="B331" s="73"/>
      <c r="E331" s="86"/>
      <c r="F331" s="86"/>
      <c r="G331" s="31"/>
      <c r="H331" s="31"/>
      <c r="I331" s="31"/>
      <c r="J331" s="31"/>
    </row>
    <row r="332" spans="1:10" s="27" customFormat="1" ht="23.25">
      <c r="A332" s="73"/>
      <c r="B332" s="73"/>
      <c r="E332" s="86"/>
      <c r="F332" s="86"/>
      <c r="G332" s="31"/>
      <c r="H332" s="31"/>
      <c r="I332" s="31"/>
      <c r="J332" s="31"/>
    </row>
    <row r="333" spans="1:10" s="27" customFormat="1" ht="23.25">
      <c r="A333" s="73"/>
      <c r="B333" s="73"/>
      <c r="E333" s="86"/>
      <c r="F333" s="86"/>
      <c r="G333" s="31"/>
      <c r="H333" s="31"/>
      <c r="I333" s="31"/>
      <c r="J333" s="31"/>
    </row>
    <row r="334" spans="1:10" s="27" customFormat="1" ht="23.25">
      <c r="A334" s="73"/>
      <c r="B334" s="73"/>
      <c r="E334" s="86"/>
      <c r="F334" s="86"/>
      <c r="G334" s="31"/>
      <c r="H334" s="31"/>
      <c r="I334" s="31"/>
      <c r="J334" s="31"/>
    </row>
    <row r="335" spans="1:10" s="27" customFormat="1" ht="23.25">
      <c r="A335" s="73"/>
      <c r="B335" s="73"/>
      <c r="E335" s="86"/>
      <c r="F335" s="86"/>
      <c r="G335" s="31"/>
      <c r="H335" s="31"/>
      <c r="I335" s="31"/>
      <c r="J335" s="31"/>
    </row>
    <row r="336" spans="1:10" s="27" customFormat="1" ht="23.25">
      <c r="A336" s="73"/>
      <c r="B336" s="73"/>
      <c r="E336" s="86"/>
      <c r="F336" s="86"/>
      <c r="G336" s="31"/>
      <c r="H336" s="31"/>
      <c r="I336" s="31"/>
      <c r="J336" s="31"/>
    </row>
    <row r="337" spans="1:10" s="27" customFormat="1" ht="23.25">
      <c r="A337" s="73"/>
      <c r="B337" s="73"/>
      <c r="E337" s="86"/>
      <c r="F337" s="86"/>
      <c r="G337" s="31"/>
      <c r="H337" s="31"/>
      <c r="I337" s="31"/>
      <c r="J337" s="31"/>
    </row>
    <row r="338" spans="1:10" s="27" customFormat="1" ht="23.25">
      <c r="A338" s="73"/>
      <c r="B338" s="73"/>
      <c r="E338" s="86"/>
      <c r="F338" s="86"/>
      <c r="G338" s="31"/>
      <c r="H338" s="31"/>
      <c r="I338" s="31"/>
      <c r="J338" s="31"/>
    </row>
    <row r="339" spans="1:10" s="27" customFormat="1" ht="23.25">
      <c r="A339" s="73"/>
      <c r="B339" s="73"/>
      <c r="E339" s="86"/>
      <c r="F339" s="86"/>
      <c r="G339" s="31"/>
      <c r="H339" s="31"/>
      <c r="I339" s="31"/>
      <c r="J339" s="31"/>
    </row>
    <row r="340" spans="1:10" s="27" customFormat="1" ht="23.25">
      <c r="A340" s="73"/>
      <c r="B340" s="73"/>
      <c r="E340" s="86"/>
      <c r="F340" s="86"/>
      <c r="G340" s="31"/>
      <c r="H340" s="31"/>
      <c r="I340" s="31"/>
      <c r="J340" s="31"/>
    </row>
    <row r="341" spans="1:10" s="27" customFormat="1" ht="23.25">
      <c r="A341" s="73"/>
      <c r="B341" s="73"/>
      <c r="E341" s="86"/>
      <c r="F341" s="86"/>
      <c r="G341" s="31"/>
      <c r="H341" s="31"/>
      <c r="I341" s="31"/>
      <c r="J341" s="31"/>
    </row>
    <row r="342" spans="1:10" s="27" customFormat="1" ht="23.25">
      <c r="A342" s="73"/>
      <c r="B342" s="73"/>
      <c r="E342" s="86"/>
      <c r="F342" s="86"/>
      <c r="G342" s="31"/>
      <c r="H342" s="31"/>
      <c r="I342" s="31"/>
      <c r="J342" s="31"/>
    </row>
    <row r="343" spans="1:10" s="27" customFormat="1" ht="23.25">
      <c r="A343" s="73"/>
      <c r="B343" s="73"/>
      <c r="E343" s="86"/>
      <c r="F343" s="86"/>
      <c r="G343" s="31"/>
      <c r="H343" s="31"/>
      <c r="I343" s="31"/>
      <c r="J343" s="31"/>
    </row>
    <row r="344" spans="1:10" s="27" customFormat="1" ht="23.25">
      <c r="A344" s="73"/>
      <c r="B344" s="73"/>
      <c r="E344" s="86"/>
      <c r="F344" s="86"/>
      <c r="G344" s="31"/>
      <c r="H344" s="31"/>
      <c r="I344" s="31"/>
      <c r="J344" s="31"/>
    </row>
    <row r="345" spans="1:10" s="27" customFormat="1" ht="23.25">
      <c r="A345" s="73"/>
      <c r="B345" s="73"/>
      <c r="E345" s="86"/>
      <c r="F345" s="86"/>
      <c r="G345" s="31"/>
      <c r="H345" s="31"/>
      <c r="I345" s="31"/>
      <c r="J345" s="31"/>
    </row>
    <row r="346" spans="1:10" s="27" customFormat="1" ht="23.25">
      <c r="A346" s="73"/>
      <c r="B346" s="73"/>
      <c r="E346" s="86"/>
      <c r="F346" s="86"/>
      <c r="G346" s="31"/>
      <c r="H346" s="31"/>
      <c r="I346" s="31"/>
      <c r="J346" s="31"/>
    </row>
    <row r="347" spans="1:10" s="27" customFormat="1" ht="23.25">
      <c r="A347" s="73"/>
      <c r="B347" s="73"/>
      <c r="E347" s="86"/>
      <c r="F347" s="86"/>
      <c r="G347" s="31"/>
      <c r="H347" s="31"/>
      <c r="I347" s="31"/>
      <c r="J347" s="31"/>
    </row>
    <row r="348" spans="1:10" s="27" customFormat="1" ht="23.25">
      <c r="A348" s="73"/>
      <c r="B348" s="73"/>
      <c r="E348" s="86"/>
      <c r="F348" s="86"/>
      <c r="G348" s="31"/>
      <c r="H348" s="31"/>
      <c r="I348" s="31"/>
      <c r="J348" s="31"/>
    </row>
    <row r="349" spans="1:10" s="27" customFormat="1" ht="23.25">
      <c r="A349" s="73"/>
      <c r="B349" s="73"/>
      <c r="E349" s="86"/>
      <c r="F349" s="86"/>
      <c r="G349" s="31"/>
      <c r="H349" s="31"/>
      <c r="I349" s="31"/>
      <c r="J349" s="31"/>
    </row>
    <row r="350" spans="1:10" s="27" customFormat="1" ht="23.25">
      <c r="A350" s="73"/>
      <c r="B350" s="73"/>
      <c r="E350" s="86"/>
      <c r="F350" s="86"/>
      <c r="G350" s="31"/>
      <c r="H350" s="31"/>
      <c r="I350" s="31"/>
      <c r="J350" s="31"/>
    </row>
    <row r="351" spans="1:10" s="27" customFormat="1" ht="23.25">
      <c r="A351" s="73"/>
      <c r="B351" s="73"/>
      <c r="E351" s="86"/>
      <c r="F351" s="86"/>
      <c r="G351" s="31"/>
      <c r="H351" s="31"/>
      <c r="I351" s="31"/>
      <c r="J351" s="31"/>
    </row>
    <row r="352" spans="1:10" s="27" customFormat="1" ht="23.25">
      <c r="A352" s="73"/>
      <c r="B352" s="73"/>
      <c r="E352" s="86"/>
      <c r="F352" s="86"/>
      <c r="G352" s="31"/>
      <c r="H352" s="31"/>
      <c r="I352" s="31"/>
      <c r="J352" s="31"/>
    </row>
    <row r="353" spans="1:10" s="27" customFormat="1" ht="23.25">
      <c r="A353" s="73"/>
      <c r="B353" s="73"/>
      <c r="E353" s="86"/>
      <c r="F353" s="86"/>
      <c r="G353" s="31"/>
      <c r="H353" s="31"/>
      <c r="I353" s="31"/>
      <c r="J353" s="31"/>
    </row>
    <row r="354" spans="1:10" s="27" customFormat="1" ht="23.25">
      <c r="A354" s="73"/>
      <c r="B354" s="73"/>
      <c r="E354" s="86"/>
      <c r="F354" s="86"/>
      <c r="G354" s="31"/>
      <c r="H354" s="31"/>
      <c r="I354" s="31"/>
      <c r="J354" s="31"/>
    </row>
    <row r="355" spans="1:10" s="27" customFormat="1" ht="23.25">
      <c r="A355" s="73"/>
      <c r="B355" s="73"/>
      <c r="E355" s="86"/>
      <c r="F355" s="86"/>
      <c r="G355" s="31"/>
      <c r="H355" s="31"/>
      <c r="I355" s="31"/>
      <c r="J355" s="31"/>
    </row>
    <row r="356" spans="1:10" s="27" customFormat="1" ht="23.25">
      <c r="A356" s="73"/>
      <c r="B356" s="73"/>
      <c r="E356" s="86"/>
      <c r="F356" s="86"/>
      <c r="G356" s="31"/>
      <c r="H356" s="31"/>
      <c r="I356" s="31"/>
      <c r="J356" s="31"/>
    </row>
    <row r="357" spans="1:10" s="27" customFormat="1" ht="23.25">
      <c r="A357" s="73"/>
      <c r="B357" s="73"/>
      <c r="E357" s="86"/>
      <c r="F357" s="86"/>
      <c r="G357" s="31"/>
      <c r="H357" s="31"/>
      <c r="I357" s="31"/>
      <c r="J357" s="31"/>
    </row>
    <row r="358" spans="1:10" s="27" customFormat="1" ht="23.25">
      <c r="A358" s="73"/>
      <c r="B358" s="73"/>
      <c r="E358" s="86"/>
      <c r="F358" s="86"/>
      <c r="G358" s="31"/>
      <c r="H358" s="31"/>
      <c r="I358" s="31"/>
      <c r="J358" s="31"/>
    </row>
    <row r="359" spans="1:10" s="27" customFormat="1" ht="23.25">
      <c r="A359" s="73"/>
      <c r="B359" s="73"/>
      <c r="E359" s="86"/>
      <c r="F359" s="86"/>
      <c r="G359" s="31"/>
      <c r="H359" s="31"/>
      <c r="I359" s="31"/>
      <c r="J359" s="31"/>
    </row>
    <row r="360" spans="1:10" s="27" customFormat="1" ht="23.25">
      <c r="A360" s="73"/>
      <c r="B360" s="73"/>
      <c r="E360" s="86"/>
      <c r="F360" s="86"/>
      <c r="G360" s="31"/>
      <c r="H360" s="31"/>
      <c r="I360" s="31"/>
      <c r="J360" s="31"/>
    </row>
    <row r="361" spans="1:10" s="27" customFormat="1" ht="23.25">
      <c r="A361" s="73"/>
      <c r="B361" s="73"/>
      <c r="E361" s="86"/>
      <c r="F361" s="86"/>
      <c r="G361" s="31"/>
      <c r="H361" s="31"/>
      <c r="I361" s="31"/>
      <c r="J361" s="31"/>
    </row>
    <row r="362" spans="1:10" s="27" customFormat="1" ht="23.25">
      <c r="A362" s="73"/>
      <c r="B362" s="73"/>
      <c r="E362" s="86"/>
      <c r="F362" s="86"/>
      <c r="G362" s="31"/>
      <c r="H362" s="31"/>
      <c r="I362" s="31"/>
      <c r="J362" s="31"/>
    </row>
    <row r="363" spans="1:10" s="27" customFormat="1" ht="23.25">
      <c r="A363" s="73"/>
      <c r="B363" s="73"/>
      <c r="E363" s="86"/>
      <c r="F363" s="86"/>
      <c r="G363" s="31"/>
      <c r="H363" s="31"/>
      <c r="I363" s="31"/>
      <c r="J363" s="31"/>
    </row>
    <row r="364" spans="1:10" s="27" customFormat="1" ht="23.25">
      <c r="A364" s="73"/>
      <c r="B364" s="73"/>
      <c r="E364" s="86"/>
      <c r="F364" s="86"/>
      <c r="G364" s="31"/>
      <c r="H364" s="31"/>
      <c r="I364" s="31"/>
      <c r="J364" s="31"/>
    </row>
    <row r="365" spans="1:10" s="27" customFormat="1" ht="23.25">
      <c r="A365" s="73"/>
      <c r="B365" s="73"/>
      <c r="E365" s="86"/>
      <c r="F365" s="86"/>
      <c r="G365" s="31"/>
      <c r="H365" s="31"/>
      <c r="I365" s="31"/>
      <c r="J365" s="31"/>
    </row>
    <row r="366" spans="1:10" s="27" customFormat="1" ht="23.25">
      <c r="A366" s="73"/>
      <c r="B366" s="73"/>
      <c r="E366" s="86"/>
      <c r="F366" s="86"/>
      <c r="G366" s="31"/>
      <c r="H366" s="31"/>
      <c r="I366" s="31"/>
      <c r="J366" s="31"/>
    </row>
    <row r="367" spans="1:10" s="27" customFormat="1" ht="23.25">
      <c r="A367" s="73"/>
      <c r="B367" s="73"/>
      <c r="E367" s="86"/>
      <c r="F367" s="86"/>
      <c r="G367" s="31"/>
      <c r="H367" s="31"/>
      <c r="I367" s="31"/>
      <c r="J367" s="31"/>
    </row>
    <row r="368" spans="1:10" s="27" customFormat="1" ht="23.25">
      <c r="A368" s="73"/>
      <c r="B368" s="73"/>
      <c r="E368" s="86"/>
      <c r="F368" s="86"/>
      <c r="G368" s="31"/>
      <c r="H368" s="31"/>
      <c r="I368" s="31"/>
      <c r="J368" s="31"/>
    </row>
    <row r="369" spans="1:10" s="27" customFormat="1" ht="23.25">
      <c r="A369" s="73"/>
      <c r="B369" s="73"/>
      <c r="E369" s="86"/>
      <c r="F369" s="86"/>
      <c r="G369" s="31"/>
      <c r="H369" s="31"/>
      <c r="I369" s="31"/>
      <c r="J369" s="31"/>
    </row>
    <row r="370" spans="1:10" s="27" customFormat="1" ht="23.25">
      <c r="A370" s="73"/>
      <c r="B370" s="73"/>
      <c r="E370" s="86"/>
      <c r="F370" s="86"/>
      <c r="G370" s="31"/>
      <c r="H370" s="31"/>
      <c r="I370" s="31"/>
      <c r="J370" s="31"/>
    </row>
    <row r="371" spans="1:10" s="27" customFormat="1" ht="23.25">
      <c r="A371" s="73"/>
      <c r="B371" s="73"/>
      <c r="E371" s="86"/>
      <c r="F371" s="86"/>
      <c r="G371" s="31"/>
      <c r="H371" s="31"/>
      <c r="I371" s="31"/>
      <c r="J371" s="31"/>
    </row>
    <row r="372" spans="1:10" s="27" customFormat="1" ht="23.25">
      <c r="A372" s="73"/>
      <c r="B372" s="73"/>
      <c r="E372" s="86"/>
      <c r="F372" s="86"/>
      <c r="G372" s="31"/>
      <c r="H372" s="31"/>
      <c r="I372" s="31"/>
      <c r="J372" s="31"/>
    </row>
    <row r="373" spans="1:10" s="27" customFormat="1" ht="23.25">
      <c r="A373" s="73"/>
      <c r="B373" s="73"/>
      <c r="E373" s="86"/>
      <c r="F373" s="86"/>
      <c r="G373" s="31"/>
      <c r="H373" s="31"/>
      <c r="I373" s="31"/>
      <c r="J373" s="31"/>
    </row>
    <row r="374" spans="1:10" s="27" customFormat="1" ht="23.25">
      <c r="A374" s="73"/>
      <c r="B374" s="73"/>
      <c r="E374" s="86"/>
      <c r="F374" s="86"/>
      <c r="G374" s="31"/>
      <c r="H374" s="31"/>
      <c r="I374" s="31"/>
      <c r="J374" s="31"/>
    </row>
    <row r="375" spans="1:10" s="27" customFormat="1" ht="23.25">
      <c r="A375" s="73"/>
      <c r="B375" s="73"/>
      <c r="E375" s="86"/>
      <c r="F375" s="86"/>
      <c r="G375" s="31"/>
      <c r="H375" s="31"/>
      <c r="I375" s="31"/>
      <c r="J375" s="31"/>
    </row>
    <row r="376" spans="1:10" s="27" customFormat="1" ht="23.25">
      <c r="A376" s="73"/>
      <c r="B376" s="73"/>
      <c r="E376" s="86"/>
      <c r="F376" s="86"/>
      <c r="G376" s="31"/>
      <c r="H376" s="31"/>
      <c r="I376" s="31"/>
      <c r="J376" s="31"/>
    </row>
    <row r="377" spans="1:10" s="27" customFormat="1" ht="23.25">
      <c r="A377" s="73"/>
      <c r="B377" s="73"/>
      <c r="E377" s="86"/>
      <c r="F377" s="86"/>
      <c r="G377" s="31"/>
      <c r="H377" s="31"/>
      <c r="I377" s="31"/>
      <c r="J377" s="31"/>
    </row>
    <row r="378" spans="1:10" s="27" customFormat="1" ht="23.25">
      <c r="A378" s="73"/>
      <c r="B378" s="73"/>
      <c r="E378" s="86"/>
      <c r="F378" s="86"/>
      <c r="G378" s="31"/>
      <c r="H378" s="31"/>
      <c r="I378" s="31"/>
      <c r="J378" s="31"/>
    </row>
    <row r="379" spans="1:10" s="27" customFormat="1" ht="23.25">
      <c r="A379" s="73"/>
      <c r="B379" s="73"/>
      <c r="E379" s="86"/>
      <c r="F379" s="86"/>
      <c r="G379" s="31"/>
      <c r="H379" s="31"/>
      <c r="I379" s="31"/>
      <c r="J379" s="31"/>
    </row>
    <row r="380" spans="1:10" s="27" customFormat="1" ht="23.25">
      <c r="A380" s="73"/>
      <c r="B380" s="73"/>
      <c r="E380" s="86"/>
      <c r="F380" s="86"/>
      <c r="G380" s="31"/>
      <c r="H380" s="31"/>
      <c r="I380" s="31"/>
      <c r="J380" s="31"/>
    </row>
    <row r="381" spans="1:10" s="27" customFormat="1" ht="23.25">
      <c r="A381" s="73"/>
      <c r="B381" s="73"/>
      <c r="E381" s="86"/>
      <c r="F381" s="86"/>
      <c r="G381" s="31"/>
      <c r="H381" s="31"/>
      <c r="I381" s="31"/>
      <c r="J381" s="31"/>
    </row>
    <row r="382" spans="1:10" s="27" customFormat="1" ht="23.25">
      <c r="A382" s="73"/>
      <c r="B382" s="73"/>
      <c r="E382" s="86"/>
      <c r="F382" s="86"/>
      <c r="G382" s="31"/>
      <c r="H382" s="31"/>
      <c r="I382" s="31"/>
      <c r="J382" s="31"/>
    </row>
    <row r="383" spans="1:10" s="27" customFormat="1" ht="23.25">
      <c r="A383" s="73"/>
      <c r="B383" s="73"/>
      <c r="E383" s="86"/>
      <c r="F383" s="86"/>
      <c r="G383" s="31"/>
      <c r="H383" s="31"/>
      <c r="I383" s="31"/>
      <c r="J383" s="31"/>
    </row>
    <row r="384" spans="1:10" s="27" customFormat="1" ht="23.25">
      <c r="A384" s="73"/>
      <c r="B384" s="73"/>
      <c r="E384" s="86"/>
      <c r="F384" s="86"/>
      <c r="G384" s="31"/>
      <c r="H384" s="31"/>
      <c r="I384" s="31"/>
      <c r="J384" s="31"/>
    </row>
    <row r="385" spans="1:10" s="27" customFormat="1" ht="23.25">
      <c r="A385" s="73"/>
      <c r="B385" s="73"/>
      <c r="E385" s="86"/>
      <c r="F385" s="86"/>
      <c r="G385" s="31"/>
      <c r="H385" s="31"/>
      <c r="I385" s="31"/>
      <c r="J385" s="31"/>
    </row>
    <row r="386" spans="1:10" s="27" customFormat="1" ht="23.25">
      <c r="A386" s="73"/>
      <c r="B386" s="73"/>
      <c r="E386" s="86"/>
      <c r="F386" s="86"/>
      <c r="G386" s="31"/>
      <c r="H386" s="31"/>
      <c r="I386" s="31"/>
      <c r="J386" s="31"/>
    </row>
    <row r="387" spans="1:10" s="27" customFormat="1" ht="23.25">
      <c r="A387" s="73"/>
      <c r="B387" s="73"/>
      <c r="E387" s="86"/>
      <c r="F387" s="86"/>
      <c r="G387" s="31"/>
      <c r="H387" s="31"/>
      <c r="I387" s="31"/>
      <c r="J387" s="31"/>
    </row>
    <row r="388" spans="1:10" s="27" customFormat="1" ht="23.25">
      <c r="A388" s="73"/>
      <c r="B388" s="73"/>
      <c r="E388" s="86"/>
      <c r="F388" s="86"/>
      <c r="G388" s="31"/>
      <c r="H388" s="31"/>
      <c r="I388" s="31"/>
      <c r="J388" s="31"/>
    </row>
    <row r="389" spans="1:10" s="27" customFormat="1" ht="23.25">
      <c r="A389" s="73"/>
      <c r="B389" s="73"/>
      <c r="E389" s="86"/>
      <c r="F389" s="86"/>
      <c r="G389" s="31"/>
      <c r="H389" s="31"/>
      <c r="I389" s="31"/>
      <c r="J389" s="31"/>
    </row>
    <row r="390" spans="1:10" s="27" customFormat="1" ht="23.25">
      <c r="A390" s="73"/>
      <c r="B390" s="73"/>
      <c r="E390" s="86"/>
      <c r="F390" s="86"/>
      <c r="G390" s="31"/>
      <c r="H390" s="31"/>
      <c r="I390" s="31"/>
      <c r="J390" s="31"/>
    </row>
    <row r="391" spans="1:10" s="27" customFormat="1" ht="23.25">
      <c r="A391" s="73"/>
      <c r="B391" s="73"/>
      <c r="E391" s="86"/>
      <c r="F391" s="86"/>
      <c r="G391" s="31"/>
      <c r="H391" s="31"/>
      <c r="I391" s="31"/>
      <c r="J391" s="31"/>
    </row>
    <row r="392" spans="1:10" s="27" customFormat="1" ht="23.25">
      <c r="A392" s="73"/>
      <c r="B392" s="73"/>
      <c r="E392" s="86"/>
      <c r="F392" s="86"/>
      <c r="G392" s="31"/>
      <c r="H392" s="31"/>
      <c r="I392" s="31"/>
      <c r="J392" s="31"/>
    </row>
    <row r="393" spans="1:10" s="27" customFormat="1" ht="23.25">
      <c r="A393" s="73"/>
      <c r="B393" s="73"/>
      <c r="E393" s="86"/>
      <c r="F393" s="86"/>
      <c r="G393" s="31"/>
      <c r="H393" s="31"/>
      <c r="I393" s="31"/>
      <c r="J393" s="31"/>
    </row>
    <row r="394" spans="1:10" s="27" customFormat="1" ht="23.25">
      <c r="A394" s="73"/>
      <c r="B394" s="73"/>
      <c r="E394" s="86"/>
      <c r="F394" s="86"/>
      <c r="G394" s="31"/>
      <c r="H394" s="31"/>
      <c r="I394" s="31"/>
      <c r="J394" s="31"/>
    </row>
    <row r="395" spans="1:10" s="27" customFormat="1" ht="23.25">
      <c r="A395" s="73"/>
      <c r="B395" s="73"/>
      <c r="E395" s="86"/>
      <c r="F395" s="86"/>
      <c r="G395" s="31"/>
      <c r="H395" s="31"/>
      <c r="I395" s="31"/>
      <c r="J395" s="31"/>
    </row>
    <row r="396" spans="1:10" s="27" customFormat="1" ht="23.25">
      <c r="A396" s="73"/>
      <c r="B396" s="73"/>
      <c r="E396" s="86"/>
      <c r="F396" s="86"/>
      <c r="G396" s="31"/>
      <c r="H396" s="31"/>
      <c r="I396" s="31"/>
      <c r="J396" s="31"/>
    </row>
    <row r="397" spans="1:10" s="27" customFormat="1" ht="23.25">
      <c r="A397" s="73"/>
      <c r="B397" s="73"/>
      <c r="E397" s="86"/>
      <c r="F397" s="86"/>
      <c r="G397" s="31"/>
      <c r="H397" s="31"/>
      <c r="I397" s="31"/>
      <c r="J397" s="31"/>
    </row>
    <row r="398" spans="1:10" s="27" customFormat="1" ht="23.25">
      <c r="A398" s="73"/>
      <c r="B398" s="73"/>
      <c r="E398" s="86"/>
      <c r="F398" s="86"/>
      <c r="G398" s="31"/>
      <c r="H398" s="31"/>
      <c r="I398" s="31"/>
      <c r="J398" s="31"/>
    </row>
    <row r="399" spans="1:10" s="27" customFormat="1" ht="23.25">
      <c r="A399" s="73"/>
      <c r="B399" s="73"/>
      <c r="E399" s="86"/>
      <c r="F399" s="86"/>
      <c r="G399" s="31"/>
      <c r="H399" s="31"/>
      <c r="I399" s="31"/>
      <c r="J399" s="31"/>
    </row>
    <row r="400" spans="1:10" s="27" customFormat="1" ht="23.25">
      <c r="A400" s="73"/>
      <c r="B400" s="73"/>
      <c r="E400" s="86"/>
      <c r="F400" s="86"/>
      <c r="G400" s="31"/>
      <c r="H400" s="31"/>
      <c r="I400" s="31"/>
      <c r="J400" s="31"/>
    </row>
    <row r="401" spans="1:10" s="27" customFormat="1" ht="23.25">
      <c r="A401" s="73"/>
      <c r="B401" s="73"/>
      <c r="E401" s="86"/>
      <c r="F401" s="86"/>
      <c r="G401" s="31"/>
      <c r="H401" s="31"/>
      <c r="I401" s="31"/>
      <c r="J401" s="31"/>
    </row>
    <row r="402" spans="1:10" s="27" customFormat="1" ht="23.25">
      <c r="A402" s="73"/>
      <c r="B402" s="73"/>
      <c r="E402" s="86"/>
      <c r="F402" s="86"/>
      <c r="G402" s="31"/>
      <c r="H402" s="31"/>
      <c r="I402" s="31"/>
      <c r="J402" s="31"/>
    </row>
    <row r="403" spans="1:10" s="27" customFormat="1" ht="23.25">
      <c r="A403" s="73"/>
      <c r="B403" s="73"/>
      <c r="E403" s="86"/>
      <c r="F403" s="86"/>
      <c r="G403" s="31"/>
      <c r="H403" s="31"/>
      <c r="I403" s="31"/>
      <c r="J403" s="31"/>
    </row>
    <row r="404" spans="1:10" s="27" customFormat="1" ht="23.25">
      <c r="A404" s="73"/>
      <c r="B404" s="73"/>
      <c r="E404" s="86"/>
      <c r="F404" s="86"/>
      <c r="G404" s="31"/>
      <c r="H404" s="31"/>
      <c r="I404" s="31"/>
      <c r="J404" s="31"/>
    </row>
    <row r="405" spans="1:10" s="27" customFormat="1" ht="23.25">
      <c r="A405" s="73"/>
      <c r="B405" s="73"/>
      <c r="E405" s="86"/>
      <c r="F405" s="86"/>
      <c r="G405" s="31"/>
      <c r="H405" s="31"/>
      <c r="I405" s="31"/>
      <c r="J405" s="31"/>
    </row>
    <row r="406" spans="1:10" s="27" customFormat="1" ht="23.25">
      <c r="A406" s="73"/>
      <c r="B406" s="73"/>
      <c r="E406" s="86"/>
      <c r="F406" s="86"/>
      <c r="G406" s="31"/>
      <c r="H406" s="31"/>
      <c r="I406" s="31"/>
      <c r="J406" s="31"/>
    </row>
    <row r="407" spans="1:10" s="27" customFormat="1" ht="23.25">
      <c r="A407" s="73"/>
      <c r="B407" s="73"/>
      <c r="E407" s="86"/>
      <c r="F407" s="86"/>
      <c r="G407" s="31"/>
      <c r="H407" s="31"/>
      <c r="I407" s="31"/>
      <c r="J407" s="31"/>
    </row>
    <row r="408" spans="1:10" s="27" customFormat="1" ht="23.25">
      <c r="A408" s="73"/>
      <c r="B408" s="73"/>
      <c r="E408" s="86"/>
      <c r="F408" s="86"/>
      <c r="G408" s="31"/>
      <c r="H408" s="31"/>
      <c r="I408" s="31"/>
      <c r="J408" s="31"/>
    </row>
    <row r="409" spans="1:10" s="27" customFormat="1" ht="23.25">
      <c r="A409" s="73"/>
      <c r="B409" s="73"/>
      <c r="E409" s="86"/>
      <c r="F409" s="86"/>
      <c r="G409" s="31"/>
      <c r="H409" s="31"/>
      <c r="I409" s="31"/>
      <c r="J409" s="31"/>
    </row>
    <row r="410" spans="1:10" s="27" customFormat="1" ht="23.25">
      <c r="A410" s="73"/>
      <c r="B410" s="73"/>
      <c r="E410" s="86"/>
      <c r="F410" s="86"/>
      <c r="G410" s="31"/>
      <c r="H410" s="31"/>
      <c r="I410" s="31"/>
      <c r="J410" s="31"/>
    </row>
    <row r="411" spans="1:10" s="27" customFormat="1" ht="23.25">
      <c r="A411" s="73"/>
      <c r="B411" s="73"/>
      <c r="E411" s="86"/>
      <c r="F411" s="86"/>
      <c r="G411" s="31"/>
      <c r="H411" s="31"/>
      <c r="I411" s="31"/>
      <c r="J411" s="31"/>
    </row>
    <row r="412" spans="1:10" s="27" customFormat="1" ht="23.25">
      <c r="A412" s="73"/>
      <c r="B412" s="73"/>
      <c r="E412" s="86"/>
      <c r="F412" s="86"/>
      <c r="G412" s="31"/>
      <c r="H412" s="31"/>
      <c r="I412" s="31"/>
      <c r="J412" s="31"/>
    </row>
    <row r="413" spans="1:10" s="27" customFormat="1" ht="23.25">
      <c r="A413" s="73"/>
      <c r="B413" s="73"/>
      <c r="E413" s="86"/>
      <c r="F413" s="86"/>
      <c r="G413" s="31"/>
      <c r="H413" s="31"/>
      <c r="I413" s="31"/>
      <c r="J413" s="31"/>
    </row>
    <row r="414" spans="1:10" s="27" customFormat="1" ht="23.25">
      <c r="A414" s="73"/>
      <c r="B414" s="73"/>
      <c r="E414" s="86"/>
      <c r="F414" s="86"/>
      <c r="G414" s="31"/>
      <c r="H414" s="31"/>
      <c r="I414" s="31"/>
      <c r="J414" s="31"/>
    </row>
    <row r="415" spans="1:10" s="27" customFormat="1" ht="23.25">
      <c r="A415" s="73"/>
      <c r="B415" s="73"/>
      <c r="E415" s="86"/>
      <c r="F415" s="86"/>
      <c r="G415" s="31"/>
      <c r="H415" s="31"/>
      <c r="I415" s="31"/>
      <c r="J415" s="31"/>
    </row>
    <row r="416" spans="1:10" s="27" customFormat="1" ht="23.25">
      <c r="A416" s="73"/>
      <c r="B416" s="73"/>
      <c r="E416" s="86"/>
      <c r="F416" s="86"/>
      <c r="G416" s="31"/>
      <c r="H416" s="31"/>
      <c r="I416" s="31"/>
      <c r="J416" s="31"/>
    </row>
    <row r="417" spans="1:10" s="27" customFormat="1" ht="23.25">
      <c r="A417" s="73"/>
      <c r="B417" s="73"/>
      <c r="E417" s="86"/>
      <c r="F417" s="86"/>
      <c r="G417" s="31"/>
      <c r="H417" s="31"/>
      <c r="I417" s="31"/>
      <c r="J417" s="31"/>
    </row>
    <row r="418" spans="1:10" s="27" customFormat="1" ht="23.25">
      <c r="A418" s="73"/>
      <c r="B418" s="73"/>
      <c r="E418" s="86"/>
      <c r="F418" s="86"/>
      <c r="G418" s="31"/>
      <c r="H418" s="31"/>
      <c r="I418" s="31"/>
      <c r="J418" s="31"/>
    </row>
    <row r="419" spans="1:10" s="27" customFormat="1" ht="23.25">
      <c r="A419" s="73"/>
      <c r="B419" s="73"/>
      <c r="E419" s="86"/>
      <c r="F419" s="86"/>
      <c r="G419" s="31"/>
      <c r="H419" s="31"/>
      <c r="I419" s="31"/>
      <c r="J419" s="31"/>
    </row>
    <row r="420" spans="1:10" s="27" customFormat="1" ht="23.25">
      <c r="A420" s="73"/>
      <c r="B420" s="73"/>
      <c r="E420" s="86"/>
      <c r="F420" s="86"/>
      <c r="G420" s="31"/>
      <c r="H420" s="31"/>
      <c r="I420" s="31"/>
      <c r="J420" s="31"/>
    </row>
    <row r="421" spans="1:10" s="27" customFormat="1" ht="23.25">
      <c r="A421" s="73"/>
      <c r="B421" s="73"/>
      <c r="E421" s="86"/>
      <c r="F421" s="86"/>
      <c r="G421" s="31"/>
      <c r="H421" s="31"/>
      <c r="I421" s="31"/>
      <c r="J421" s="31"/>
    </row>
    <row r="422" spans="1:10" s="27" customFormat="1" ht="23.25">
      <c r="A422" s="73"/>
      <c r="B422" s="73"/>
      <c r="E422" s="86"/>
      <c r="F422" s="86"/>
      <c r="G422" s="31"/>
      <c r="H422" s="31"/>
      <c r="I422" s="31"/>
      <c r="J422" s="31"/>
    </row>
    <row r="423" spans="1:10" s="27" customFormat="1" ht="23.25">
      <c r="A423" s="73"/>
      <c r="B423" s="73"/>
      <c r="E423" s="86"/>
      <c r="F423" s="86"/>
      <c r="G423" s="31"/>
      <c r="H423" s="31"/>
      <c r="I423" s="31"/>
      <c r="J423" s="31"/>
    </row>
    <row r="424" spans="1:10" s="27" customFormat="1" ht="23.25">
      <c r="A424" s="73"/>
      <c r="B424" s="73"/>
      <c r="E424" s="86"/>
      <c r="F424" s="86"/>
      <c r="G424" s="31"/>
      <c r="H424" s="31"/>
      <c r="I424" s="31"/>
      <c r="J424" s="31"/>
    </row>
    <row r="425" spans="1:10" s="27" customFormat="1" ht="23.25">
      <c r="A425" s="73"/>
      <c r="B425" s="73"/>
      <c r="E425" s="86"/>
      <c r="F425" s="86"/>
      <c r="G425" s="31"/>
      <c r="H425" s="31"/>
      <c r="I425" s="31"/>
      <c r="J425" s="31"/>
    </row>
    <row r="426" spans="1:10" s="27" customFormat="1" ht="23.25">
      <c r="A426" s="73"/>
      <c r="B426" s="73"/>
      <c r="E426" s="86"/>
      <c r="F426" s="86"/>
      <c r="G426" s="31"/>
      <c r="H426" s="31"/>
      <c r="I426" s="31"/>
      <c r="J426" s="31"/>
    </row>
    <row r="427" spans="1:10" s="27" customFormat="1" ht="23.25">
      <c r="A427" s="73"/>
      <c r="B427" s="73"/>
      <c r="E427" s="86"/>
      <c r="F427" s="86"/>
      <c r="G427" s="31"/>
      <c r="H427" s="31"/>
      <c r="I427" s="31"/>
      <c r="J427" s="31"/>
    </row>
    <row r="428" spans="1:10" s="27" customFormat="1" ht="23.25">
      <c r="A428" s="73"/>
      <c r="B428" s="73"/>
      <c r="E428" s="86"/>
      <c r="F428" s="86"/>
      <c r="G428" s="31"/>
      <c r="H428" s="31"/>
      <c r="I428" s="31"/>
      <c r="J428" s="31"/>
    </row>
    <row r="429" spans="1:10" s="27" customFormat="1" ht="23.25">
      <c r="A429" s="73"/>
      <c r="B429" s="73"/>
      <c r="E429" s="86"/>
      <c r="F429" s="86"/>
      <c r="G429" s="31"/>
      <c r="H429" s="31"/>
      <c r="I429" s="31"/>
      <c r="J429" s="31"/>
    </row>
    <row r="430" spans="1:10" s="27" customFormat="1" ht="23.25">
      <c r="A430" s="73"/>
      <c r="B430" s="73"/>
      <c r="E430" s="86"/>
      <c r="F430" s="86"/>
      <c r="G430" s="31"/>
      <c r="H430" s="31"/>
      <c r="I430" s="31"/>
      <c r="J430" s="31"/>
    </row>
    <row r="431" spans="1:10" s="27" customFormat="1" ht="23.25">
      <c r="A431" s="73"/>
      <c r="B431" s="73"/>
      <c r="E431" s="86"/>
      <c r="F431" s="86"/>
      <c r="G431" s="31"/>
      <c r="H431" s="31"/>
      <c r="I431" s="31"/>
      <c r="J431" s="31"/>
    </row>
    <row r="432" spans="1:10" s="27" customFormat="1" ht="23.25">
      <c r="A432" s="73"/>
      <c r="B432" s="73"/>
      <c r="E432" s="86"/>
      <c r="F432" s="86"/>
      <c r="G432" s="31"/>
      <c r="H432" s="31"/>
      <c r="I432" s="31"/>
      <c r="J432" s="31"/>
    </row>
    <row r="433" spans="1:10" s="27" customFormat="1" ht="23.25">
      <c r="A433" s="73"/>
      <c r="B433" s="73"/>
      <c r="E433" s="86"/>
      <c r="F433" s="86"/>
      <c r="G433" s="31"/>
      <c r="H433" s="31"/>
      <c r="I433" s="31"/>
      <c r="J433" s="31"/>
    </row>
    <row r="434" spans="1:10" s="27" customFormat="1" ht="23.25">
      <c r="A434" s="73"/>
      <c r="B434" s="73"/>
      <c r="E434" s="86"/>
      <c r="F434" s="86"/>
      <c r="G434" s="31"/>
      <c r="H434" s="31"/>
      <c r="I434" s="31"/>
      <c r="J434" s="31"/>
    </row>
    <row r="435" spans="1:10" s="27" customFormat="1" ht="23.25">
      <c r="A435" s="73"/>
      <c r="B435" s="73"/>
      <c r="E435" s="86"/>
      <c r="F435" s="86"/>
      <c r="G435" s="31"/>
      <c r="H435" s="31"/>
      <c r="I435" s="31"/>
      <c r="J435" s="31"/>
    </row>
    <row r="436" spans="1:10" s="27" customFormat="1" ht="23.25">
      <c r="A436" s="73"/>
      <c r="B436" s="73"/>
      <c r="E436" s="86"/>
      <c r="F436" s="86"/>
      <c r="G436" s="31"/>
      <c r="H436" s="31"/>
      <c r="I436" s="31"/>
      <c r="J436" s="31"/>
    </row>
    <row r="437" spans="1:10" s="27" customFormat="1" ht="23.25">
      <c r="A437" s="73"/>
      <c r="B437" s="73"/>
      <c r="E437" s="86"/>
      <c r="F437" s="86"/>
      <c r="G437" s="31"/>
      <c r="H437" s="31"/>
      <c r="I437" s="31"/>
      <c r="J437" s="31"/>
    </row>
    <row r="438" spans="1:10" s="27" customFormat="1" ht="23.25">
      <c r="A438" s="73"/>
      <c r="B438" s="73"/>
      <c r="E438" s="86"/>
      <c r="F438" s="86"/>
      <c r="G438" s="31"/>
      <c r="H438" s="31"/>
      <c r="I438" s="31"/>
      <c r="J438" s="31"/>
    </row>
    <row r="439" spans="1:10" s="27" customFormat="1" ht="23.25">
      <c r="A439" s="73"/>
      <c r="B439" s="73"/>
      <c r="E439" s="86"/>
      <c r="F439" s="86"/>
      <c r="G439" s="31"/>
      <c r="H439" s="31"/>
      <c r="I439" s="31"/>
      <c r="J439" s="31"/>
    </row>
    <row r="440" spans="1:10" s="27" customFormat="1" ht="23.25">
      <c r="A440" s="73"/>
      <c r="B440" s="73"/>
      <c r="E440" s="86"/>
      <c r="F440" s="86"/>
      <c r="G440" s="31"/>
      <c r="H440" s="31"/>
      <c r="I440" s="31"/>
      <c r="J440" s="31"/>
    </row>
    <row r="441" spans="1:10" s="27" customFormat="1" ht="23.25">
      <c r="A441" s="73"/>
      <c r="B441" s="73"/>
      <c r="E441" s="86"/>
      <c r="F441" s="86"/>
      <c r="G441" s="31"/>
      <c r="H441" s="31"/>
      <c r="I441" s="31"/>
      <c r="J441" s="31"/>
    </row>
    <row r="442" spans="1:10" s="27" customFormat="1" ht="23.25">
      <c r="A442" s="73"/>
      <c r="B442" s="73"/>
      <c r="E442" s="86"/>
      <c r="F442" s="86"/>
      <c r="G442" s="31"/>
      <c r="H442" s="31"/>
      <c r="I442" s="31"/>
      <c r="J442" s="31"/>
    </row>
    <row r="443" spans="1:10" s="27" customFormat="1" ht="23.25">
      <c r="A443" s="73"/>
      <c r="B443" s="73"/>
      <c r="E443" s="86"/>
      <c r="F443" s="86"/>
      <c r="G443" s="31"/>
      <c r="H443" s="31"/>
      <c r="I443" s="31"/>
      <c r="J443" s="31"/>
    </row>
    <row r="444" spans="1:10" s="27" customFormat="1" ht="23.25">
      <c r="A444" s="73"/>
      <c r="B444" s="73"/>
      <c r="E444" s="86"/>
      <c r="F444" s="86"/>
      <c r="G444" s="31"/>
      <c r="H444" s="31"/>
      <c r="I444" s="31"/>
      <c r="J444" s="31"/>
    </row>
    <row r="445" spans="1:10" s="27" customFormat="1" ht="23.25">
      <c r="A445" s="73"/>
      <c r="B445" s="73"/>
      <c r="E445" s="86"/>
      <c r="F445" s="86"/>
      <c r="G445" s="31"/>
      <c r="H445" s="31"/>
      <c r="I445" s="31"/>
      <c r="J445" s="31"/>
    </row>
    <row r="446" spans="1:10" s="27" customFormat="1" ht="23.25">
      <c r="A446" s="73"/>
      <c r="B446" s="73"/>
      <c r="E446" s="86"/>
      <c r="F446" s="86"/>
      <c r="G446" s="31"/>
      <c r="H446" s="31"/>
      <c r="I446" s="31"/>
      <c r="J446" s="31"/>
    </row>
    <row r="447" spans="1:10" s="27" customFormat="1" ht="23.25">
      <c r="A447" s="73"/>
      <c r="B447" s="73"/>
      <c r="E447" s="86"/>
      <c r="F447" s="86"/>
      <c r="G447" s="31"/>
      <c r="H447" s="31"/>
      <c r="I447" s="31"/>
      <c r="J447" s="31"/>
    </row>
    <row r="448" spans="1:10" s="27" customFormat="1" ht="23.25">
      <c r="A448" s="73"/>
      <c r="B448" s="73"/>
      <c r="E448" s="86"/>
      <c r="F448" s="86"/>
      <c r="G448" s="31"/>
      <c r="H448" s="31"/>
      <c r="I448" s="31"/>
      <c r="J448" s="31"/>
    </row>
    <row r="449" spans="1:10" s="27" customFormat="1" ht="23.25">
      <c r="A449" s="73"/>
      <c r="B449" s="73"/>
      <c r="E449" s="86"/>
      <c r="F449" s="86"/>
      <c r="G449" s="31"/>
      <c r="H449" s="31"/>
      <c r="I449" s="31"/>
      <c r="J449" s="31"/>
    </row>
    <row r="450" spans="1:10" s="27" customFormat="1" ht="23.25">
      <c r="A450" s="73"/>
      <c r="B450" s="73"/>
      <c r="E450" s="86"/>
      <c r="F450" s="86"/>
      <c r="G450" s="31"/>
      <c r="H450" s="31"/>
      <c r="I450" s="31"/>
      <c r="J450" s="31"/>
    </row>
    <row r="451" spans="1:10" s="27" customFormat="1" ht="23.25">
      <c r="A451" s="73"/>
      <c r="B451" s="73"/>
      <c r="E451" s="86"/>
      <c r="F451" s="86"/>
      <c r="G451" s="31"/>
      <c r="H451" s="31"/>
      <c r="I451" s="31"/>
      <c r="J451" s="31"/>
    </row>
    <row r="452" spans="1:10" s="27" customFormat="1" ht="23.25">
      <c r="A452" s="73"/>
      <c r="B452" s="73"/>
      <c r="E452" s="86"/>
      <c r="F452" s="86"/>
      <c r="G452" s="31"/>
      <c r="H452" s="31"/>
      <c r="I452" s="31"/>
      <c r="J452" s="31"/>
    </row>
    <row r="453" spans="1:10" s="27" customFormat="1" ht="23.25">
      <c r="A453" s="73"/>
      <c r="B453" s="73"/>
      <c r="E453" s="86"/>
      <c r="F453" s="86"/>
      <c r="G453" s="31"/>
      <c r="H453" s="31"/>
      <c r="I453" s="31"/>
      <c r="J453" s="31"/>
    </row>
    <row r="454" spans="1:10" s="27" customFormat="1" ht="23.25">
      <c r="A454" s="73"/>
      <c r="B454" s="73"/>
      <c r="E454" s="86"/>
      <c r="F454" s="86"/>
      <c r="G454" s="31"/>
      <c r="H454" s="31"/>
      <c r="I454" s="31"/>
      <c r="J454" s="31"/>
    </row>
    <row r="455" spans="1:10" s="27" customFormat="1" ht="23.25">
      <c r="A455" s="73"/>
      <c r="B455" s="73"/>
      <c r="E455" s="86"/>
      <c r="F455" s="86"/>
      <c r="G455" s="31"/>
      <c r="H455" s="31"/>
      <c r="I455" s="31"/>
      <c r="J455" s="31"/>
    </row>
    <row r="456" spans="1:10" s="27" customFormat="1" ht="23.25">
      <c r="A456" s="73"/>
      <c r="B456" s="73"/>
      <c r="E456" s="86"/>
      <c r="F456" s="86"/>
      <c r="G456" s="31"/>
      <c r="H456" s="31"/>
      <c r="I456" s="31"/>
      <c r="J456" s="31"/>
    </row>
    <row r="457" spans="1:10" s="27" customFormat="1" ht="23.25">
      <c r="A457" s="73"/>
      <c r="B457" s="73"/>
      <c r="E457" s="86"/>
      <c r="F457" s="86"/>
      <c r="G457" s="31"/>
      <c r="H457" s="31"/>
      <c r="I457" s="31"/>
      <c r="J457" s="31"/>
    </row>
    <row r="458" spans="1:10" s="27" customFormat="1" ht="23.25">
      <c r="A458" s="73"/>
      <c r="B458" s="73"/>
      <c r="E458" s="86"/>
      <c r="F458" s="86"/>
      <c r="G458" s="31"/>
      <c r="H458" s="31"/>
      <c r="I458" s="31"/>
      <c r="J458" s="31"/>
    </row>
    <row r="459" spans="1:10" s="27" customFormat="1" ht="23.25">
      <c r="A459" s="73"/>
      <c r="B459" s="73"/>
      <c r="E459" s="86"/>
      <c r="F459" s="86"/>
      <c r="G459" s="31"/>
      <c r="H459" s="31"/>
      <c r="I459" s="31"/>
      <c r="J459" s="31"/>
    </row>
    <row r="460" spans="1:10" s="27" customFormat="1" ht="23.25">
      <c r="A460" s="73"/>
      <c r="B460" s="73"/>
      <c r="E460" s="86"/>
      <c r="F460" s="86"/>
      <c r="G460" s="31"/>
      <c r="H460" s="31"/>
      <c r="I460" s="31"/>
      <c r="J460" s="31"/>
    </row>
    <row r="461" spans="1:10" s="27" customFormat="1" ht="23.25">
      <c r="A461" s="73"/>
      <c r="B461" s="73"/>
      <c r="E461" s="86"/>
      <c r="F461" s="86"/>
      <c r="G461" s="31"/>
      <c r="H461" s="31"/>
      <c r="I461" s="31"/>
      <c r="J461" s="31"/>
    </row>
    <row r="462" spans="1:10" s="27" customFormat="1" ht="23.25">
      <c r="A462" s="73"/>
      <c r="B462" s="73"/>
      <c r="E462" s="86"/>
      <c r="F462" s="86"/>
      <c r="G462" s="31"/>
      <c r="H462" s="31"/>
      <c r="I462" s="31"/>
      <c r="J462" s="31"/>
    </row>
    <row r="463" spans="1:10" s="27" customFormat="1" ht="23.25">
      <c r="A463" s="73"/>
      <c r="B463" s="73"/>
      <c r="E463" s="86"/>
      <c r="F463" s="86"/>
      <c r="G463" s="31"/>
      <c r="H463" s="31"/>
      <c r="I463" s="31"/>
      <c r="J463" s="31"/>
    </row>
    <row r="464" spans="1:10" s="27" customFormat="1" ht="23.25">
      <c r="A464" s="73"/>
      <c r="B464" s="73"/>
      <c r="E464" s="86"/>
      <c r="F464" s="86"/>
      <c r="G464" s="31"/>
      <c r="H464" s="31"/>
      <c r="I464" s="31"/>
      <c r="J464" s="31"/>
    </row>
    <row r="465" spans="1:10" s="27" customFormat="1" ht="23.25">
      <c r="A465" s="73"/>
      <c r="B465" s="73"/>
      <c r="E465" s="86"/>
      <c r="F465" s="86"/>
      <c r="G465" s="31"/>
      <c r="H465" s="31"/>
      <c r="I465" s="31"/>
      <c r="J465" s="31"/>
    </row>
    <row r="466" spans="1:10" s="27" customFormat="1" ht="23.25">
      <c r="A466" s="73"/>
      <c r="B466" s="73"/>
      <c r="E466" s="86"/>
      <c r="F466" s="86"/>
      <c r="G466" s="31"/>
      <c r="H466" s="31"/>
      <c r="I466" s="31"/>
      <c r="J466" s="31"/>
    </row>
    <row r="467" spans="1:10" s="27" customFormat="1" ht="23.25">
      <c r="A467" s="73"/>
      <c r="B467" s="73"/>
      <c r="E467" s="86"/>
      <c r="F467" s="86"/>
      <c r="G467" s="31"/>
      <c r="H467" s="31"/>
      <c r="I467" s="31"/>
      <c r="J467" s="31"/>
    </row>
    <row r="468" spans="1:10" s="27" customFormat="1" ht="23.25">
      <c r="A468" s="73"/>
      <c r="B468" s="73"/>
      <c r="E468" s="86"/>
      <c r="F468" s="86"/>
      <c r="G468" s="31"/>
      <c r="H468" s="31"/>
      <c r="I468" s="31"/>
      <c r="J468" s="31"/>
    </row>
    <row r="469" spans="1:10" s="27" customFormat="1" ht="23.25">
      <c r="A469" s="73"/>
      <c r="B469" s="73"/>
      <c r="E469" s="86"/>
      <c r="F469" s="86"/>
      <c r="G469" s="31"/>
      <c r="H469" s="31"/>
      <c r="I469" s="31"/>
      <c r="J469" s="31"/>
    </row>
    <row r="470" spans="1:10" s="27" customFormat="1" ht="23.25">
      <c r="A470" s="73"/>
      <c r="B470" s="73"/>
      <c r="E470" s="86"/>
      <c r="F470" s="86"/>
      <c r="G470" s="31"/>
      <c r="H470" s="31"/>
      <c r="I470" s="31"/>
      <c r="J470" s="31"/>
    </row>
    <row r="471" spans="1:10" s="27" customFormat="1" ht="23.25">
      <c r="A471" s="73"/>
      <c r="B471" s="73"/>
      <c r="E471" s="86"/>
      <c r="F471" s="86"/>
      <c r="G471" s="31"/>
      <c r="H471" s="31"/>
      <c r="I471" s="31"/>
      <c r="J471" s="31"/>
    </row>
    <row r="472" spans="1:10" s="27" customFormat="1" ht="23.25">
      <c r="A472" s="73"/>
      <c r="B472" s="73"/>
      <c r="E472" s="86"/>
      <c r="F472" s="86"/>
      <c r="G472" s="31"/>
      <c r="H472" s="31"/>
      <c r="I472" s="31"/>
      <c r="J472" s="31"/>
    </row>
    <row r="473" spans="1:10" s="27" customFormat="1" ht="23.25">
      <c r="A473" s="73"/>
      <c r="B473" s="73"/>
      <c r="E473" s="86"/>
      <c r="F473" s="86"/>
      <c r="G473" s="31"/>
      <c r="H473" s="31"/>
      <c r="I473" s="31"/>
      <c r="J473" s="31"/>
    </row>
    <row r="474" spans="1:10" s="27" customFormat="1" ht="23.25">
      <c r="A474" s="73"/>
      <c r="B474" s="73"/>
      <c r="E474" s="86"/>
      <c r="F474" s="86"/>
      <c r="G474" s="31"/>
      <c r="H474" s="31"/>
      <c r="I474" s="31"/>
      <c r="J474" s="31"/>
    </row>
    <row r="475" spans="1:10" s="27" customFormat="1" ht="23.25">
      <c r="A475" s="73"/>
      <c r="B475" s="73"/>
      <c r="E475" s="86"/>
      <c r="F475" s="86"/>
      <c r="G475" s="31"/>
      <c r="H475" s="31"/>
      <c r="I475" s="31"/>
      <c r="J475" s="31"/>
    </row>
    <row r="476" spans="1:10" s="27" customFormat="1" ht="23.25">
      <c r="A476" s="73"/>
      <c r="B476" s="73"/>
      <c r="E476" s="86"/>
      <c r="F476" s="86"/>
      <c r="G476" s="31"/>
      <c r="H476" s="31"/>
      <c r="I476" s="31"/>
      <c r="J476" s="31"/>
    </row>
    <row r="477" spans="1:10" s="27" customFormat="1" ht="23.25">
      <c r="A477" s="73"/>
      <c r="B477" s="73"/>
      <c r="E477" s="86"/>
      <c r="F477" s="86"/>
      <c r="G477" s="31"/>
      <c r="H477" s="31"/>
      <c r="I477" s="31"/>
      <c r="J477" s="31"/>
    </row>
    <row r="478" spans="1:10" s="27" customFormat="1" ht="23.25">
      <c r="A478" s="73"/>
      <c r="B478" s="73"/>
      <c r="E478" s="86"/>
      <c r="F478" s="86"/>
      <c r="G478" s="31"/>
      <c r="H478" s="31"/>
      <c r="I478" s="31"/>
      <c r="J478" s="31"/>
    </row>
    <row r="479" spans="1:10" s="27" customFormat="1" ht="23.25">
      <c r="A479" s="73"/>
      <c r="B479" s="73"/>
      <c r="E479" s="86"/>
      <c r="F479" s="86"/>
      <c r="G479" s="31"/>
      <c r="H479" s="31"/>
      <c r="I479" s="31"/>
      <c r="J479" s="31"/>
    </row>
    <row r="480" spans="1:10" s="27" customFormat="1" ht="23.25">
      <c r="A480" s="73"/>
      <c r="B480" s="73"/>
      <c r="E480" s="86"/>
      <c r="F480" s="86"/>
      <c r="G480" s="31"/>
      <c r="H480" s="31"/>
      <c r="I480" s="31"/>
      <c r="J480" s="31"/>
    </row>
    <row r="481" spans="1:10" s="27" customFormat="1" ht="23.25">
      <c r="A481" s="73"/>
      <c r="B481" s="73"/>
      <c r="E481" s="86"/>
      <c r="F481" s="86"/>
      <c r="G481" s="31"/>
      <c r="H481" s="31"/>
      <c r="I481" s="31"/>
      <c r="J481" s="31"/>
    </row>
    <row r="482" spans="1:10" s="27" customFormat="1" ht="23.25">
      <c r="A482" s="73"/>
      <c r="B482" s="73"/>
      <c r="E482" s="86"/>
      <c r="F482" s="86"/>
      <c r="G482" s="31"/>
      <c r="H482" s="31"/>
      <c r="I482" s="31"/>
      <c r="J482" s="31"/>
    </row>
    <row r="483" spans="1:10" s="27" customFormat="1" ht="23.25">
      <c r="A483" s="73"/>
      <c r="B483" s="73"/>
      <c r="E483" s="86"/>
      <c r="F483" s="86"/>
      <c r="G483" s="31"/>
      <c r="H483" s="31"/>
      <c r="I483" s="31"/>
      <c r="J483" s="31"/>
    </row>
    <row r="484" spans="1:10" s="27" customFormat="1" ht="23.25">
      <c r="A484" s="73"/>
      <c r="B484" s="73"/>
      <c r="E484" s="86"/>
      <c r="F484" s="86"/>
      <c r="G484" s="31"/>
      <c r="H484" s="31"/>
      <c r="I484" s="31"/>
      <c r="J484" s="31"/>
    </row>
    <row r="485" spans="1:10" s="27" customFormat="1" ht="23.25">
      <c r="A485" s="73"/>
      <c r="B485" s="73"/>
      <c r="E485" s="86"/>
      <c r="F485" s="86"/>
      <c r="G485" s="31"/>
      <c r="H485" s="31"/>
      <c r="I485" s="31"/>
      <c r="J485" s="31"/>
    </row>
    <row r="486" spans="1:10" s="27" customFormat="1" ht="23.25">
      <c r="A486" s="73"/>
      <c r="B486" s="73"/>
      <c r="E486" s="86"/>
      <c r="F486" s="86"/>
      <c r="G486" s="31"/>
      <c r="H486" s="31"/>
      <c r="I486" s="31"/>
      <c r="J486" s="31"/>
    </row>
    <row r="487" spans="1:10" s="27" customFormat="1" ht="23.25">
      <c r="A487" s="73"/>
      <c r="B487" s="73"/>
      <c r="E487" s="86"/>
      <c r="F487" s="86"/>
      <c r="G487" s="31"/>
      <c r="H487" s="31"/>
      <c r="I487" s="31"/>
      <c r="J487" s="31"/>
    </row>
    <row r="488" spans="1:10" s="27" customFormat="1" ht="23.25">
      <c r="A488" s="73"/>
      <c r="B488" s="73"/>
      <c r="E488" s="86"/>
      <c r="F488" s="86"/>
      <c r="G488" s="31"/>
      <c r="H488" s="31"/>
      <c r="I488" s="31"/>
      <c r="J488" s="31"/>
    </row>
    <row r="489" spans="1:10" s="27" customFormat="1" ht="23.25">
      <c r="A489" s="73"/>
      <c r="B489" s="73"/>
      <c r="E489" s="86"/>
      <c r="F489" s="86"/>
      <c r="G489" s="31"/>
      <c r="H489" s="31"/>
      <c r="I489" s="31"/>
      <c r="J489" s="31"/>
    </row>
    <row r="490" spans="1:10" s="27" customFormat="1" ht="23.25">
      <c r="A490" s="73"/>
      <c r="B490" s="73"/>
      <c r="E490" s="86"/>
      <c r="F490" s="86"/>
      <c r="G490" s="31"/>
      <c r="H490" s="31"/>
      <c r="I490" s="31"/>
      <c r="J490" s="31"/>
    </row>
    <row r="491" spans="1:10" s="27" customFormat="1" ht="23.25">
      <c r="A491" s="73"/>
      <c r="B491" s="73"/>
      <c r="E491" s="86"/>
      <c r="F491" s="86"/>
      <c r="G491" s="31"/>
      <c r="H491" s="31"/>
      <c r="I491" s="31"/>
      <c r="J491" s="31"/>
    </row>
    <row r="492" spans="1:10" s="27" customFormat="1" ht="23.25">
      <c r="A492" s="73"/>
      <c r="B492" s="73"/>
      <c r="E492" s="86"/>
      <c r="F492" s="86"/>
      <c r="G492" s="31"/>
      <c r="H492" s="31"/>
      <c r="I492" s="31"/>
      <c r="J492" s="31"/>
    </row>
    <row r="493" spans="1:10" s="27" customFormat="1" ht="23.25">
      <c r="A493" s="73"/>
      <c r="B493" s="73"/>
      <c r="E493" s="86"/>
      <c r="F493" s="86"/>
      <c r="G493" s="31"/>
      <c r="H493" s="31"/>
      <c r="I493" s="31"/>
      <c r="J493" s="31"/>
    </row>
    <row r="494" spans="1:10" s="27" customFormat="1" ht="23.25">
      <c r="A494" s="73"/>
      <c r="B494" s="73"/>
      <c r="E494" s="86"/>
      <c r="F494" s="86"/>
      <c r="G494" s="31"/>
      <c r="H494" s="31"/>
      <c r="I494" s="31"/>
      <c r="J494" s="31"/>
    </row>
    <row r="495" spans="1:10" s="27" customFormat="1" ht="23.25">
      <c r="A495" s="73"/>
      <c r="B495" s="73"/>
      <c r="E495" s="86"/>
      <c r="F495" s="86"/>
      <c r="G495" s="31"/>
      <c r="H495" s="31"/>
      <c r="I495" s="31"/>
      <c r="J495" s="31"/>
    </row>
    <row r="496" spans="1:10" s="27" customFormat="1" ht="23.25">
      <c r="A496" s="73"/>
      <c r="B496" s="73"/>
      <c r="E496" s="86"/>
      <c r="F496" s="86"/>
      <c r="G496" s="31"/>
      <c r="H496" s="31"/>
      <c r="I496" s="31"/>
      <c r="J496" s="31"/>
    </row>
    <row r="497" spans="1:10" s="27" customFormat="1" ht="23.25">
      <c r="A497" s="73"/>
      <c r="B497" s="73"/>
      <c r="E497" s="86"/>
      <c r="F497" s="86"/>
      <c r="G497" s="31"/>
      <c r="H497" s="31"/>
      <c r="I497" s="31"/>
      <c r="J497" s="31"/>
    </row>
    <row r="498" spans="1:10" s="27" customFormat="1" ht="23.25">
      <c r="A498" s="73"/>
      <c r="B498" s="73"/>
      <c r="E498" s="86"/>
      <c r="F498" s="86"/>
      <c r="G498" s="31"/>
      <c r="H498" s="31"/>
      <c r="I498" s="31"/>
      <c r="J498" s="31"/>
    </row>
    <row r="499" spans="1:10" s="27" customFormat="1" ht="23.25">
      <c r="A499" s="73"/>
      <c r="B499" s="73"/>
      <c r="E499" s="86"/>
      <c r="F499" s="86"/>
      <c r="G499" s="31"/>
      <c r="H499" s="31"/>
      <c r="I499" s="31"/>
      <c r="J499" s="31"/>
    </row>
    <row r="500" spans="1:10" s="27" customFormat="1" ht="23.25">
      <c r="A500" s="73"/>
      <c r="B500" s="73"/>
      <c r="E500" s="86"/>
      <c r="F500" s="86"/>
      <c r="G500" s="31"/>
      <c r="H500" s="31"/>
      <c r="I500" s="31"/>
      <c r="J500" s="31"/>
    </row>
    <row r="501" spans="1:10" s="27" customFormat="1" ht="23.25">
      <c r="A501" s="73"/>
      <c r="B501" s="73"/>
      <c r="E501" s="86"/>
      <c r="F501" s="86"/>
      <c r="G501" s="31"/>
      <c r="H501" s="31"/>
      <c r="I501" s="31"/>
      <c r="J501" s="31"/>
    </row>
    <row r="502" spans="1:10" s="27" customFormat="1" ht="23.25">
      <c r="A502" s="73"/>
      <c r="B502" s="73"/>
      <c r="E502" s="86"/>
      <c r="F502" s="86"/>
      <c r="G502" s="31"/>
      <c r="H502" s="31"/>
      <c r="I502" s="31"/>
      <c r="J502" s="31"/>
    </row>
    <row r="503" spans="1:10" s="27" customFormat="1" ht="23.25">
      <c r="A503" s="73"/>
      <c r="B503" s="73"/>
      <c r="E503" s="86"/>
      <c r="F503" s="86"/>
      <c r="G503" s="31"/>
      <c r="H503" s="31"/>
      <c r="I503" s="31"/>
      <c r="J503" s="31"/>
    </row>
    <row r="504" spans="1:10" s="27" customFormat="1" ht="23.25">
      <c r="A504" s="73"/>
      <c r="B504" s="73"/>
      <c r="E504" s="86"/>
      <c r="F504" s="86"/>
      <c r="G504" s="31"/>
      <c r="H504" s="31"/>
      <c r="I504" s="31"/>
      <c r="J504" s="31"/>
    </row>
    <row r="505" spans="1:10" s="27" customFormat="1" ht="23.25">
      <c r="A505" s="73"/>
      <c r="B505" s="73"/>
      <c r="E505" s="86"/>
      <c r="F505" s="86"/>
      <c r="G505" s="31"/>
      <c r="H505" s="31"/>
      <c r="I505" s="31"/>
      <c r="J505" s="31"/>
    </row>
    <row r="506" spans="1:10" s="27" customFormat="1" ht="23.25">
      <c r="A506" s="73"/>
      <c r="B506" s="73"/>
      <c r="E506" s="86"/>
      <c r="F506" s="86"/>
      <c r="G506" s="31"/>
      <c r="H506" s="31"/>
      <c r="I506" s="31"/>
      <c r="J506" s="31"/>
    </row>
    <row r="507" spans="1:10" s="27" customFormat="1" ht="23.25">
      <c r="A507" s="73"/>
      <c r="B507" s="73"/>
      <c r="E507" s="86"/>
      <c r="F507" s="86"/>
      <c r="G507" s="31"/>
      <c r="H507" s="31"/>
      <c r="I507" s="31"/>
      <c r="J507" s="31"/>
    </row>
    <row r="508" spans="1:10" s="27" customFormat="1" ht="23.25">
      <c r="A508" s="73"/>
      <c r="B508" s="73"/>
      <c r="E508" s="86"/>
      <c r="F508" s="86"/>
      <c r="G508" s="31"/>
      <c r="H508" s="31"/>
      <c r="I508" s="31"/>
      <c r="J508" s="31"/>
    </row>
    <row r="509" spans="1:10" s="27" customFormat="1" ht="23.25">
      <c r="A509" s="73"/>
      <c r="B509" s="73"/>
      <c r="E509" s="86"/>
      <c r="F509" s="86"/>
      <c r="G509" s="31"/>
      <c r="H509" s="31"/>
      <c r="I509" s="31"/>
      <c r="J509" s="31"/>
    </row>
    <row r="510" spans="1:10" s="27" customFormat="1" ht="23.25">
      <c r="A510" s="73"/>
      <c r="B510" s="73"/>
      <c r="E510" s="86"/>
      <c r="F510" s="86"/>
      <c r="G510" s="31"/>
      <c r="H510" s="31"/>
      <c r="I510" s="31"/>
      <c r="J510" s="31"/>
    </row>
    <row r="511" spans="1:10" s="27" customFormat="1" ht="23.25">
      <c r="A511" s="73"/>
      <c r="B511" s="73"/>
      <c r="E511" s="86"/>
      <c r="F511" s="86"/>
      <c r="G511" s="31"/>
      <c r="H511" s="31"/>
      <c r="I511" s="31"/>
      <c r="J511" s="31"/>
    </row>
    <row r="512" spans="1:10" s="27" customFormat="1" ht="23.25">
      <c r="A512" s="73"/>
      <c r="B512" s="73"/>
      <c r="E512" s="86"/>
      <c r="F512" s="86"/>
      <c r="G512" s="31"/>
      <c r="H512" s="31"/>
      <c r="I512" s="31"/>
      <c r="J512" s="31"/>
    </row>
    <row r="513" spans="1:10" s="27" customFormat="1" ht="23.25">
      <c r="A513" s="73"/>
      <c r="B513" s="73"/>
      <c r="E513" s="86"/>
      <c r="F513" s="86"/>
      <c r="G513" s="31"/>
      <c r="H513" s="31"/>
      <c r="I513" s="31"/>
      <c r="J513" s="31"/>
    </row>
    <row r="514" spans="1:10" s="27" customFormat="1" ht="23.25">
      <c r="A514" s="73"/>
      <c r="B514" s="73"/>
      <c r="E514" s="86"/>
      <c r="F514" s="86"/>
      <c r="G514" s="31"/>
      <c r="H514" s="31"/>
      <c r="I514" s="31"/>
      <c r="J514" s="31"/>
    </row>
    <row r="515" spans="1:10" s="27" customFormat="1" ht="23.25">
      <c r="A515" s="73"/>
      <c r="B515" s="73"/>
      <c r="E515" s="86"/>
      <c r="F515" s="86"/>
      <c r="G515" s="31"/>
      <c r="H515" s="31"/>
      <c r="I515" s="31"/>
      <c r="J515" s="31"/>
    </row>
    <row r="516" spans="1:10" s="27" customFormat="1" ht="23.25">
      <c r="A516" s="73"/>
      <c r="B516" s="73"/>
      <c r="E516" s="86"/>
      <c r="F516" s="86"/>
      <c r="G516" s="31"/>
      <c r="H516" s="31"/>
      <c r="I516" s="31"/>
      <c r="J516" s="31"/>
    </row>
    <row r="517" spans="1:10" s="27" customFormat="1" ht="23.25">
      <c r="A517" s="73"/>
      <c r="B517" s="73"/>
      <c r="E517" s="86"/>
      <c r="F517" s="86"/>
      <c r="G517" s="31"/>
      <c r="H517" s="31"/>
      <c r="I517" s="31"/>
      <c r="J517" s="31"/>
    </row>
    <row r="518" spans="1:10" s="27" customFormat="1" ht="23.25">
      <c r="A518" s="73"/>
      <c r="B518" s="73"/>
      <c r="E518" s="86"/>
      <c r="F518" s="86"/>
      <c r="G518" s="31"/>
      <c r="H518" s="31"/>
      <c r="I518" s="31"/>
      <c r="J518" s="31"/>
    </row>
    <row r="519" spans="1:10" s="27" customFormat="1" ht="23.25">
      <c r="A519" s="73"/>
      <c r="B519" s="73"/>
      <c r="E519" s="86"/>
      <c r="F519" s="86"/>
      <c r="G519" s="31"/>
      <c r="H519" s="31"/>
      <c r="I519" s="31"/>
      <c r="J519" s="31"/>
    </row>
    <row r="520" spans="1:10" s="27" customFormat="1" ht="23.25">
      <c r="A520" s="73"/>
      <c r="B520" s="73"/>
      <c r="E520" s="86"/>
      <c r="F520" s="86"/>
      <c r="G520" s="31"/>
      <c r="H520" s="31"/>
      <c r="I520" s="31"/>
      <c r="J520" s="31"/>
    </row>
    <row r="521" spans="1:10" s="27" customFormat="1" ht="23.25">
      <c r="A521" s="73"/>
      <c r="B521" s="73"/>
      <c r="E521" s="86"/>
      <c r="F521" s="86"/>
      <c r="G521" s="31"/>
      <c r="H521" s="31"/>
      <c r="I521" s="31"/>
      <c r="J521" s="31"/>
    </row>
    <row r="522" spans="1:10" s="27" customFormat="1" ht="23.25">
      <c r="A522" s="73"/>
      <c r="B522" s="73"/>
      <c r="E522" s="86"/>
      <c r="F522" s="86"/>
      <c r="G522" s="31"/>
      <c r="H522" s="31"/>
      <c r="I522" s="31"/>
      <c r="J522" s="31"/>
    </row>
    <row r="523" spans="1:10" s="27" customFormat="1" ht="23.25">
      <c r="A523" s="73"/>
      <c r="B523" s="73"/>
      <c r="E523" s="86"/>
      <c r="F523" s="86"/>
      <c r="G523" s="31"/>
      <c r="H523" s="31"/>
      <c r="I523" s="31"/>
      <c r="J523" s="31"/>
    </row>
    <row r="524" spans="1:10" s="27" customFormat="1" ht="23.25">
      <c r="A524" s="73"/>
      <c r="B524" s="73"/>
      <c r="E524" s="86"/>
      <c r="F524" s="86"/>
      <c r="G524" s="31"/>
      <c r="H524" s="31"/>
      <c r="I524" s="31"/>
      <c r="J524" s="31"/>
    </row>
    <row r="525" spans="1:10" s="27" customFormat="1" ht="23.25">
      <c r="A525" s="73"/>
      <c r="B525" s="73"/>
      <c r="E525" s="86"/>
      <c r="F525" s="86"/>
      <c r="G525" s="31"/>
      <c r="H525" s="31"/>
      <c r="I525" s="31"/>
      <c r="J525" s="31"/>
    </row>
    <row r="526" spans="1:10" s="27" customFormat="1" ht="23.25">
      <c r="A526" s="73"/>
      <c r="B526" s="73"/>
      <c r="E526" s="86"/>
      <c r="F526" s="86"/>
      <c r="G526" s="31"/>
      <c r="H526" s="31"/>
      <c r="I526" s="31"/>
      <c r="J526" s="31"/>
    </row>
    <row r="527" spans="1:10" s="27" customFormat="1" ht="23.25">
      <c r="A527" s="73"/>
      <c r="B527" s="73"/>
      <c r="E527" s="86"/>
      <c r="F527" s="86"/>
      <c r="G527" s="31"/>
      <c r="H527" s="31"/>
      <c r="I527" s="31"/>
      <c r="J527" s="31"/>
    </row>
    <row r="528" spans="1:10" s="27" customFormat="1" ht="23.25">
      <c r="A528" s="73"/>
      <c r="B528" s="73"/>
      <c r="E528" s="86"/>
      <c r="F528" s="86"/>
      <c r="G528" s="31"/>
      <c r="H528" s="31"/>
      <c r="I528" s="31"/>
      <c r="J528" s="31"/>
    </row>
    <row r="529" spans="1:10" s="27" customFormat="1" ht="23.25">
      <c r="A529" s="73"/>
      <c r="B529" s="73"/>
      <c r="E529" s="86"/>
      <c r="F529" s="86"/>
      <c r="G529" s="31"/>
      <c r="H529" s="31"/>
      <c r="I529" s="31"/>
      <c r="J529" s="31"/>
    </row>
    <row r="530" spans="1:10" s="27" customFormat="1" ht="23.25">
      <c r="A530" s="73"/>
      <c r="B530" s="73"/>
      <c r="E530" s="86"/>
      <c r="F530" s="86"/>
      <c r="G530" s="31"/>
      <c r="H530" s="31"/>
      <c r="I530" s="31"/>
      <c r="J530" s="31"/>
    </row>
    <row r="531" spans="1:10" s="27" customFormat="1" ht="23.25">
      <c r="A531" s="73"/>
      <c r="B531" s="73"/>
      <c r="E531" s="86"/>
      <c r="F531" s="86"/>
      <c r="G531" s="31"/>
      <c r="H531" s="31"/>
      <c r="I531" s="31"/>
      <c r="J531" s="31"/>
    </row>
    <row r="532" spans="1:10" s="27" customFormat="1" ht="23.25">
      <c r="A532" s="73"/>
      <c r="B532" s="73"/>
      <c r="E532" s="86"/>
      <c r="F532" s="86"/>
      <c r="G532" s="31"/>
      <c r="H532" s="31"/>
      <c r="I532" s="31"/>
      <c r="J532" s="31"/>
    </row>
    <row r="533" spans="1:10" s="27" customFormat="1" ht="23.25">
      <c r="A533" s="73"/>
      <c r="B533" s="73"/>
      <c r="E533" s="86"/>
      <c r="F533" s="86"/>
      <c r="G533" s="31"/>
      <c r="H533" s="31"/>
      <c r="I533" s="31"/>
      <c r="J533" s="31"/>
    </row>
    <row r="534" spans="1:10" s="27" customFormat="1" ht="23.25">
      <c r="A534" s="73"/>
      <c r="B534" s="73"/>
      <c r="E534" s="86"/>
      <c r="F534" s="86"/>
      <c r="G534" s="31"/>
      <c r="H534" s="31"/>
      <c r="I534" s="31"/>
      <c r="J534" s="31"/>
    </row>
    <row r="535" spans="1:10" s="27" customFormat="1" ht="23.25">
      <c r="A535" s="73"/>
      <c r="B535" s="73"/>
      <c r="E535" s="86"/>
      <c r="F535" s="86"/>
      <c r="G535" s="31"/>
      <c r="H535" s="31"/>
      <c r="I535" s="31"/>
      <c r="J535" s="31"/>
    </row>
    <row r="536" spans="1:10" s="27" customFormat="1" ht="23.25">
      <c r="A536" s="73"/>
      <c r="B536" s="73"/>
      <c r="E536" s="86"/>
      <c r="F536" s="86"/>
      <c r="G536" s="31"/>
      <c r="H536" s="31"/>
      <c r="I536" s="31"/>
      <c r="J536" s="31"/>
    </row>
    <row r="537" spans="1:10" s="27" customFormat="1" ht="23.25">
      <c r="A537" s="73"/>
      <c r="B537" s="73"/>
      <c r="E537" s="86"/>
      <c r="F537" s="86"/>
      <c r="G537" s="31"/>
      <c r="H537" s="31"/>
      <c r="I537" s="31"/>
      <c r="J537" s="31"/>
    </row>
    <row r="538" spans="1:10" s="27" customFormat="1" ht="23.25">
      <c r="A538" s="73"/>
      <c r="B538" s="73"/>
      <c r="E538" s="86"/>
      <c r="F538" s="86"/>
      <c r="G538" s="31"/>
      <c r="H538" s="31"/>
      <c r="I538" s="31"/>
      <c r="J538" s="31"/>
    </row>
    <row r="539" spans="1:10" s="27" customFormat="1" ht="23.25">
      <c r="A539" s="73"/>
      <c r="B539" s="73"/>
      <c r="E539" s="86"/>
      <c r="F539" s="86"/>
      <c r="G539" s="31"/>
      <c r="H539" s="31"/>
      <c r="I539" s="31"/>
      <c r="J539" s="31"/>
    </row>
    <row r="540" spans="1:10" s="27" customFormat="1" ht="23.25">
      <c r="A540" s="73"/>
      <c r="B540" s="73"/>
      <c r="E540" s="86"/>
      <c r="F540" s="86"/>
      <c r="G540" s="31"/>
      <c r="H540" s="31"/>
      <c r="I540" s="31"/>
      <c r="J540" s="31"/>
    </row>
    <row r="541" spans="1:10" s="27" customFormat="1" ht="23.25">
      <c r="A541" s="73"/>
      <c r="B541" s="73"/>
      <c r="E541" s="86"/>
      <c r="F541" s="86"/>
      <c r="G541" s="31"/>
      <c r="H541" s="31"/>
      <c r="I541" s="31"/>
      <c r="J541" s="31"/>
    </row>
    <row r="542" spans="1:10" s="27" customFormat="1" ht="23.25">
      <c r="A542" s="73"/>
      <c r="B542" s="73"/>
      <c r="E542" s="86"/>
      <c r="F542" s="86"/>
      <c r="G542" s="31"/>
      <c r="H542" s="31"/>
      <c r="I542" s="31"/>
      <c r="J542" s="31"/>
    </row>
    <row r="543" spans="1:10" s="27" customFormat="1" ht="23.25">
      <c r="A543" s="73"/>
      <c r="B543" s="73"/>
      <c r="E543" s="86"/>
      <c r="F543" s="86"/>
      <c r="G543" s="31"/>
      <c r="H543" s="31"/>
      <c r="I543" s="31"/>
      <c r="J543" s="31"/>
    </row>
    <row r="544" spans="1:10" s="27" customFormat="1" ht="23.25">
      <c r="A544" s="73"/>
      <c r="B544" s="73"/>
      <c r="E544" s="86"/>
      <c r="F544" s="86"/>
      <c r="G544" s="31"/>
      <c r="H544" s="31"/>
      <c r="I544" s="31"/>
      <c r="J544" s="31"/>
    </row>
  </sheetData>
  <mergeCells count="1">
    <mergeCell ref="B55:F55"/>
  </mergeCells>
  <printOptions/>
  <pageMargins left="0.91" right="0.51" top="0.78740157480315" bottom="0.3" header="0.511811023622047" footer="0.2"/>
  <pageSetup fitToHeight="1" fitToWidth="1" horizontalDpi="300" verticalDpi="300" orientation="portrait" paperSize="9" scale="63"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B52"/>
  <sheetViews>
    <sheetView showZeros="0" zoomScale="60" zoomScaleNormal="60" workbookViewId="0" topLeftCell="A1">
      <pane xSplit="3705" ySplit="2550" topLeftCell="C31" activePane="bottomRight" state="split"/>
      <selection pane="topLeft" activeCell="A1" sqref="A1"/>
      <selection pane="topRight" activeCell="B1" sqref="B1"/>
      <selection pane="bottomLeft" activeCell="A7" sqref="A7"/>
      <selection pane="bottomRight" activeCell="L37" sqref="L37"/>
    </sheetView>
  </sheetViews>
  <sheetFormatPr defaultColWidth="8.88671875" defaultRowHeight="15"/>
  <cols>
    <col min="1" max="1" width="2.99609375" style="13" customWidth="1"/>
    <col min="2" max="2" width="38.6640625" style="13" customWidth="1"/>
    <col min="3" max="3" width="0.88671875" style="14" customWidth="1"/>
    <col min="4" max="4" width="10.21484375" style="14" customWidth="1"/>
    <col min="5" max="5" width="0.88671875" style="14" customWidth="1"/>
    <col min="6" max="6" width="9.6640625" style="14" customWidth="1"/>
    <col min="7" max="7" width="0.88671875" style="14" customWidth="1"/>
    <col min="8" max="8" width="10.21484375" style="14" customWidth="1"/>
    <col min="9" max="9" width="0.88671875" style="14" customWidth="1"/>
    <col min="10" max="10" width="10.21484375" style="14" customWidth="1"/>
    <col min="11" max="11" width="0.88671875" style="14" customWidth="1"/>
    <col min="12" max="12" width="9.88671875" style="14" customWidth="1"/>
    <col min="13" max="13" width="0.88671875" style="14" customWidth="1"/>
    <col min="14" max="14" width="12.5546875" style="14" customWidth="1"/>
    <col min="15" max="15" width="13.5546875" style="14" customWidth="1"/>
    <col min="16" max="16" width="11.77734375" style="14" customWidth="1"/>
    <col min="17" max="17" width="10.88671875" style="14" bestFit="1" customWidth="1"/>
    <col min="18" max="16384" width="8.88671875" style="14" customWidth="1"/>
  </cols>
  <sheetData>
    <row r="1" spans="1:2" s="19" customFormat="1" ht="34.5" customHeight="1">
      <c r="A1" s="103" t="s">
        <v>114</v>
      </c>
      <c r="B1" s="103"/>
    </row>
    <row r="2" spans="1:3" s="19" customFormat="1" ht="44.25" customHeight="1">
      <c r="A2" s="104" t="s">
        <v>193</v>
      </c>
      <c r="B2" s="104"/>
      <c r="C2" s="24"/>
    </row>
    <row r="3" spans="1:15" s="19" customFormat="1" ht="25.5" customHeight="1">
      <c r="A3" s="116"/>
      <c r="B3" s="116"/>
      <c r="C3" s="117"/>
      <c r="D3" s="111"/>
      <c r="E3" s="111"/>
      <c r="F3" s="111"/>
      <c r="G3" s="111"/>
      <c r="H3" s="111"/>
      <c r="I3" s="111"/>
      <c r="J3" s="111"/>
      <c r="K3" s="111"/>
      <c r="L3" s="111"/>
      <c r="M3" s="111"/>
      <c r="N3" s="111"/>
      <c r="O3" s="111"/>
    </row>
    <row r="4" ht="54" customHeight="1"/>
    <row r="5" spans="1:26" s="17" customFormat="1" ht="18.75">
      <c r="A5" s="95" t="s">
        <v>205</v>
      </c>
      <c r="B5" s="95"/>
      <c r="C5" s="14"/>
      <c r="D5" s="15" t="s">
        <v>150</v>
      </c>
      <c r="E5" s="15"/>
      <c r="F5" s="15" t="s">
        <v>230</v>
      </c>
      <c r="G5" s="15"/>
      <c r="H5" s="18" t="s">
        <v>231</v>
      </c>
      <c r="I5" s="15"/>
      <c r="J5" s="15" t="s">
        <v>232</v>
      </c>
      <c r="K5" s="15"/>
      <c r="L5" s="15" t="s">
        <v>233</v>
      </c>
      <c r="M5" s="15"/>
      <c r="N5" s="15" t="s">
        <v>155</v>
      </c>
      <c r="O5" s="16"/>
      <c r="P5" s="25"/>
      <c r="Q5" s="25"/>
      <c r="R5" s="25"/>
      <c r="S5" s="25"/>
      <c r="T5" s="25"/>
      <c r="U5" s="25"/>
      <c r="V5" s="25"/>
      <c r="W5" s="25"/>
      <c r="X5" s="25"/>
      <c r="Y5" s="25"/>
      <c r="Z5" s="25"/>
    </row>
    <row r="6" spans="1:26" s="17" customFormat="1" ht="19.5" thickBot="1">
      <c r="A6" s="118" t="s">
        <v>314</v>
      </c>
      <c r="B6" s="118"/>
      <c r="C6" s="112"/>
      <c r="D6" s="113" t="s">
        <v>151</v>
      </c>
      <c r="E6" s="113"/>
      <c r="F6" s="113" t="s">
        <v>152</v>
      </c>
      <c r="G6" s="113"/>
      <c r="H6" s="114" t="s">
        <v>153</v>
      </c>
      <c r="I6" s="113"/>
      <c r="J6" s="113" t="s">
        <v>153</v>
      </c>
      <c r="K6" s="113"/>
      <c r="L6" s="113" t="s">
        <v>154</v>
      </c>
      <c r="M6" s="113"/>
      <c r="N6" s="113" t="s">
        <v>156</v>
      </c>
      <c r="O6" s="115" t="s">
        <v>157</v>
      </c>
      <c r="P6" s="14"/>
      <c r="Q6" s="25"/>
      <c r="R6" s="25"/>
      <c r="S6" s="25"/>
      <c r="T6" s="25"/>
      <c r="U6" s="25"/>
      <c r="V6" s="25"/>
      <c r="W6" s="25"/>
      <c r="X6" s="25"/>
      <c r="Y6" s="25"/>
      <c r="Z6" s="25"/>
    </row>
    <row r="7" spans="1:26" s="17" customFormat="1" ht="7.5" customHeight="1">
      <c r="A7" s="13"/>
      <c r="B7" s="13"/>
      <c r="C7" s="14"/>
      <c r="D7" s="15"/>
      <c r="E7" s="15"/>
      <c r="F7" s="15"/>
      <c r="G7" s="15"/>
      <c r="H7" s="15"/>
      <c r="I7" s="15"/>
      <c r="J7" s="15"/>
      <c r="K7" s="15"/>
      <c r="L7" s="15"/>
      <c r="M7" s="15"/>
      <c r="N7" s="15"/>
      <c r="O7" s="16"/>
      <c r="P7" s="13"/>
      <c r="Q7" s="25"/>
      <c r="R7" s="25"/>
      <c r="S7" s="25"/>
      <c r="T7" s="25"/>
      <c r="U7" s="25"/>
      <c r="V7" s="25"/>
      <c r="W7" s="25"/>
      <c r="X7" s="25"/>
      <c r="Y7" s="25"/>
      <c r="Z7" s="25"/>
    </row>
    <row r="8" spans="4:26" ht="19.5" customHeight="1">
      <c r="D8" s="18" t="s">
        <v>149</v>
      </c>
      <c r="E8" s="18"/>
      <c r="F8" s="18" t="s">
        <v>149</v>
      </c>
      <c r="G8" s="18"/>
      <c r="H8" s="18" t="s">
        <v>149</v>
      </c>
      <c r="I8" s="18"/>
      <c r="J8" s="18" t="s">
        <v>149</v>
      </c>
      <c r="K8" s="18"/>
      <c r="L8" s="18" t="s">
        <v>149</v>
      </c>
      <c r="M8" s="18"/>
      <c r="N8" s="18" t="s">
        <v>149</v>
      </c>
      <c r="O8" s="18" t="s">
        <v>149</v>
      </c>
      <c r="P8" s="13"/>
      <c r="Q8" s="19"/>
      <c r="R8" s="19"/>
      <c r="S8" s="19"/>
      <c r="T8" s="19"/>
      <c r="U8" s="19"/>
      <c r="V8" s="19"/>
      <c r="W8" s="19"/>
      <c r="X8" s="19"/>
      <c r="Y8" s="19"/>
      <c r="Z8" s="19"/>
    </row>
    <row r="9" spans="1:26" s="22" customFormat="1" ht="24.75" customHeight="1">
      <c r="A9" s="13" t="s">
        <v>278</v>
      </c>
      <c r="B9" s="13"/>
      <c r="D9" s="490">
        <v>272873</v>
      </c>
      <c r="E9" s="491"/>
      <c r="F9" s="491">
        <v>364269</v>
      </c>
      <c r="G9" s="491"/>
      <c r="H9" s="491">
        <v>80554</v>
      </c>
      <c r="I9" s="491"/>
      <c r="J9" s="491">
        <v>66195</v>
      </c>
      <c r="K9" s="491"/>
      <c r="L9" s="491">
        <v>151359</v>
      </c>
      <c r="M9" s="491"/>
      <c r="N9" s="491">
        <v>807999</v>
      </c>
      <c r="O9" s="491">
        <f>SUM(D9:N9)</f>
        <v>1743249</v>
      </c>
      <c r="Q9" s="20"/>
      <c r="R9" s="20"/>
      <c r="S9" s="20"/>
      <c r="T9" s="20"/>
      <c r="U9" s="20"/>
      <c r="V9" s="20"/>
      <c r="W9" s="20"/>
      <c r="X9" s="20"/>
      <c r="Y9" s="20"/>
      <c r="Z9" s="20"/>
    </row>
    <row r="10" spans="4:26" ht="12.75" customHeight="1">
      <c r="D10" s="492"/>
      <c r="E10" s="492"/>
      <c r="F10" s="492"/>
      <c r="G10" s="492"/>
      <c r="H10" s="492"/>
      <c r="I10" s="492"/>
      <c r="J10" s="492"/>
      <c r="K10" s="492"/>
      <c r="L10" s="492"/>
      <c r="M10" s="492"/>
      <c r="N10" s="492"/>
      <c r="O10" s="492"/>
      <c r="Q10" s="13"/>
      <c r="R10" s="13"/>
      <c r="S10" s="13"/>
      <c r="T10" s="13"/>
      <c r="U10" s="13"/>
      <c r="V10" s="13"/>
      <c r="W10" s="13"/>
      <c r="X10" s="13"/>
      <c r="Y10" s="13"/>
      <c r="Z10" s="13"/>
    </row>
    <row r="11" spans="1:26" ht="24" customHeight="1">
      <c r="A11" s="13" t="s">
        <v>113</v>
      </c>
      <c r="D11" s="493" t="s">
        <v>112</v>
      </c>
      <c r="E11" s="494"/>
      <c r="F11" s="488" t="s">
        <v>112</v>
      </c>
      <c r="G11" s="494"/>
      <c r="H11" s="488" t="s">
        <v>112</v>
      </c>
      <c r="I11" s="494"/>
      <c r="J11" s="488" t="s">
        <v>112</v>
      </c>
      <c r="K11" s="494"/>
      <c r="L11" s="488">
        <v>-16359</v>
      </c>
      <c r="M11" s="494"/>
      <c r="N11" s="488" t="s">
        <v>112</v>
      </c>
      <c r="O11" s="495">
        <f>SUM(D11:N11)</f>
        <v>-16359</v>
      </c>
      <c r="Q11" s="13"/>
      <c r="R11" s="13"/>
      <c r="S11" s="13"/>
      <c r="T11" s="13"/>
      <c r="U11" s="13"/>
      <c r="V11" s="13"/>
      <c r="W11" s="13"/>
      <c r="X11" s="13"/>
      <c r="Y11" s="13"/>
      <c r="Z11" s="13"/>
    </row>
    <row r="12" spans="4:26" ht="22.5" customHeight="1" hidden="1">
      <c r="D12" s="496"/>
      <c r="E12" s="491"/>
      <c r="F12" s="489"/>
      <c r="G12" s="491"/>
      <c r="H12" s="489"/>
      <c r="I12" s="491"/>
      <c r="J12" s="489"/>
      <c r="K12" s="491"/>
      <c r="L12" s="489"/>
      <c r="M12" s="491"/>
      <c r="N12" s="489"/>
      <c r="O12" s="497"/>
      <c r="P12" s="13"/>
      <c r="Q12" s="13"/>
      <c r="R12" s="13"/>
      <c r="S12" s="13"/>
      <c r="T12" s="13"/>
      <c r="U12" s="13"/>
      <c r="V12" s="13"/>
      <c r="W12" s="13"/>
      <c r="X12" s="13"/>
      <c r="Y12" s="13"/>
      <c r="Z12" s="13"/>
    </row>
    <row r="13" spans="1:26" ht="15.75" customHeight="1" hidden="1">
      <c r="A13" s="211"/>
      <c r="D13" s="496" t="s">
        <v>112</v>
      </c>
      <c r="E13" s="491"/>
      <c r="F13" s="489" t="s">
        <v>112</v>
      </c>
      <c r="G13" s="491"/>
      <c r="H13" s="489" t="s">
        <v>112</v>
      </c>
      <c r="I13" s="491"/>
      <c r="J13" s="489" t="s">
        <v>112</v>
      </c>
      <c r="K13" s="491"/>
      <c r="L13" s="489" t="s">
        <v>112</v>
      </c>
      <c r="M13" s="491"/>
      <c r="N13" s="489">
        <v>0</v>
      </c>
      <c r="O13" s="497">
        <f>SUM(D13:N13)</f>
        <v>0</v>
      </c>
      <c r="P13" s="13"/>
      <c r="Q13" s="13"/>
      <c r="R13" s="13"/>
      <c r="S13" s="13"/>
      <c r="T13" s="13"/>
      <c r="U13" s="13"/>
      <c r="V13" s="13"/>
      <c r="W13" s="13"/>
      <c r="X13" s="13"/>
      <c r="Y13" s="13"/>
      <c r="Z13" s="13"/>
    </row>
    <row r="14" spans="1:26" ht="22.5" customHeight="1">
      <c r="A14" s="454" t="s">
        <v>311</v>
      </c>
      <c r="D14" s="496" t="s">
        <v>112</v>
      </c>
      <c r="E14" s="491"/>
      <c r="F14" s="489" t="s">
        <v>112</v>
      </c>
      <c r="G14" s="491"/>
      <c r="H14" s="489">
        <v>19</v>
      </c>
      <c r="I14" s="491"/>
      <c r="J14" s="489" t="s">
        <v>112</v>
      </c>
      <c r="K14" s="492"/>
      <c r="L14" s="489" t="s">
        <v>112</v>
      </c>
      <c r="M14" s="491"/>
      <c r="N14" s="489" t="s">
        <v>112</v>
      </c>
      <c r="O14" s="497">
        <f>SUM(D14:N14)</f>
        <v>19</v>
      </c>
      <c r="P14" s="13"/>
      <c r="Q14" s="13"/>
      <c r="R14" s="13"/>
      <c r="S14" s="13"/>
      <c r="T14" s="13"/>
      <c r="U14" s="13"/>
      <c r="V14" s="13"/>
      <c r="W14" s="13"/>
      <c r="X14" s="13"/>
      <c r="Y14" s="13"/>
      <c r="Z14" s="13"/>
    </row>
    <row r="15" spans="1:26" ht="24" customHeight="1">
      <c r="A15" s="573" t="s">
        <v>273</v>
      </c>
      <c r="B15" s="573"/>
      <c r="D15" s="496" t="s">
        <v>112</v>
      </c>
      <c r="E15" s="491"/>
      <c r="F15" s="489" t="s">
        <v>112</v>
      </c>
      <c r="G15" s="491"/>
      <c r="H15" s="489" t="s">
        <v>112</v>
      </c>
      <c r="I15" s="491"/>
      <c r="J15" s="489" t="s">
        <v>112</v>
      </c>
      <c r="K15" s="492"/>
      <c r="L15" s="489" t="s">
        <v>112</v>
      </c>
      <c r="M15" s="491"/>
      <c r="N15" s="489">
        <v>-1932</v>
      </c>
      <c r="O15" s="497">
        <f>SUM(D15:N15)</f>
        <v>-1932</v>
      </c>
      <c r="P15" s="13"/>
      <c r="Q15" s="13"/>
      <c r="R15" s="13"/>
      <c r="S15" s="13"/>
      <c r="T15" s="13"/>
      <c r="U15" s="13"/>
      <c r="V15" s="13"/>
      <c r="W15" s="13"/>
      <c r="X15" s="13"/>
      <c r="Y15" s="13"/>
      <c r="Z15" s="13"/>
    </row>
    <row r="16" spans="2:26" ht="2.25" customHeight="1">
      <c r="B16" s="23"/>
      <c r="D16" s="496"/>
      <c r="E16" s="491"/>
      <c r="F16" s="489"/>
      <c r="G16" s="491"/>
      <c r="H16" s="489"/>
      <c r="I16" s="491"/>
      <c r="J16" s="489"/>
      <c r="K16" s="491"/>
      <c r="L16" s="489"/>
      <c r="M16" s="491"/>
      <c r="N16" s="489"/>
      <c r="O16" s="497"/>
      <c r="P16" s="13"/>
      <c r="Q16" s="13"/>
      <c r="R16" s="13"/>
      <c r="S16" s="13"/>
      <c r="T16" s="13"/>
      <c r="U16" s="13"/>
      <c r="V16" s="13"/>
      <c r="W16" s="13"/>
      <c r="X16" s="13"/>
      <c r="Y16" s="13"/>
      <c r="Z16" s="13"/>
    </row>
    <row r="17" spans="1:26" ht="6" customHeight="1">
      <c r="A17" s="23"/>
      <c r="B17" s="23"/>
      <c r="D17" s="498"/>
      <c r="E17" s="499"/>
      <c r="F17" s="500"/>
      <c r="G17" s="499"/>
      <c r="H17" s="500"/>
      <c r="I17" s="499"/>
      <c r="J17" s="500"/>
      <c r="K17" s="501"/>
      <c r="L17" s="500"/>
      <c r="M17" s="499"/>
      <c r="N17" s="500"/>
      <c r="O17" s="502"/>
      <c r="P17" s="13"/>
      <c r="Q17" s="13"/>
      <c r="R17" s="13"/>
      <c r="S17" s="13"/>
      <c r="T17" s="13"/>
      <c r="U17" s="13"/>
      <c r="V17" s="13"/>
      <c r="W17" s="13"/>
      <c r="X17" s="13"/>
      <c r="Y17" s="13"/>
      <c r="Z17" s="13"/>
    </row>
    <row r="18" spans="1:26" ht="20.25" customHeight="1">
      <c r="A18" s="13" t="s">
        <v>255</v>
      </c>
      <c r="D18" s="488" t="s">
        <v>112</v>
      </c>
      <c r="E18" s="492"/>
      <c r="F18" s="488" t="s">
        <v>112</v>
      </c>
      <c r="G18" s="492"/>
      <c r="H18" s="492">
        <f>SUM(H11:H16)</f>
        <v>19</v>
      </c>
      <c r="I18" s="492"/>
      <c r="J18" s="488" t="s">
        <v>112</v>
      </c>
      <c r="K18" s="492"/>
      <c r="L18" s="492">
        <f>SUM(L11:L16)</f>
        <v>-16359</v>
      </c>
      <c r="M18" s="492"/>
      <c r="N18" s="492">
        <f>SUM(N11:N16)</f>
        <v>-1932</v>
      </c>
      <c r="O18" s="492">
        <f>SUM(O11:O16)</f>
        <v>-18272</v>
      </c>
      <c r="P18" s="13"/>
      <c r="Q18" s="13"/>
      <c r="R18" s="13"/>
      <c r="S18" s="13"/>
      <c r="T18" s="13"/>
      <c r="U18" s="13"/>
      <c r="V18" s="13"/>
      <c r="W18" s="13"/>
      <c r="X18" s="13"/>
      <c r="Y18" s="13"/>
      <c r="Z18" s="13"/>
    </row>
    <row r="19" spans="1:26" ht="18.75">
      <c r="A19" s="13" t="s">
        <v>238</v>
      </c>
      <c r="D19" s="492"/>
      <c r="E19" s="492"/>
      <c r="F19" s="492"/>
      <c r="G19" s="492"/>
      <c r="H19" s="492"/>
      <c r="I19" s="492"/>
      <c r="J19" s="492"/>
      <c r="K19" s="492"/>
      <c r="L19" s="492"/>
      <c r="M19" s="492"/>
      <c r="N19" s="492"/>
      <c r="O19" s="492"/>
      <c r="P19" s="13"/>
      <c r="Q19" s="13"/>
      <c r="R19" s="13"/>
      <c r="S19" s="13"/>
      <c r="T19" s="13"/>
      <c r="U19" s="13"/>
      <c r="V19" s="13"/>
      <c r="W19" s="13"/>
      <c r="X19" s="13"/>
      <c r="Y19" s="13"/>
      <c r="Z19" s="13"/>
    </row>
    <row r="20" spans="1:26" ht="18.75">
      <c r="A20" s="13" t="s">
        <v>279</v>
      </c>
      <c r="D20" s="492"/>
      <c r="E20" s="492"/>
      <c r="F20" s="492"/>
      <c r="G20" s="492"/>
      <c r="H20" s="492"/>
      <c r="I20" s="492"/>
      <c r="J20" s="492"/>
      <c r="K20" s="492"/>
      <c r="L20" s="492"/>
      <c r="M20" s="492"/>
      <c r="N20" s="492"/>
      <c r="O20" s="492"/>
      <c r="P20" s="13"/>
      <c r="Q20" s="13"/>
      <c r="R20" s="13"/>
      <c r="S20" s="13"/>
      <c r="T20" s="13"/>
      <c r="U20" s="13"/>
      <c r="V20" s="13"/>
      <c r="W20" s="13"/>
      <c r="X20" s="13"/>
      <c r="Y20" s="13"/>
      <c r="Z20" s="13"/>
    </row>
    <row r="21" spans="1:26" ht="18.75">
      <c r="A21" s="21" t="s">
        <v>267</v>
      </c>
      <c r="D21" s="492">
        <v>15019</v>
      </c>
      <c r="E21" s="492"/>
      <c r="F21" s="492">
        <v>13291</v>
      </c>
      <c r="G21" s="492"/>
      <c r="H21" s="489" t="s">
        <v>112</v>
      </c>
      <c r="I21" s="491"/>
      <c r="J21" s="489" t="s">
        <v>112</v>
      </c>
      <c r="K21" s="491"/>
      <c r="L21" s="489" t="s">
        <v>112</v>
      </c>
      <c r="M21" s="492"/>
      <c r="N21" s="489" t="s">
        <v>112</v>
      </c>
      <c r="O21" s="492">
        <f aca="true" t="shared" si="0" ref="O21:O26">SUM(D21:N21)</f>
        <v>28310</v>
      </c>
      <c r="P21" s="13"/>
      <c r="Q21" s="13"/>
      <c r="R21" s="13"/>
      <c r="S21" s="13"/>
      <c r="T21" s="13"/>
      <c r="U21" s="13"/>
      <c r="V21" s="13"/>
      <c r="W21" s="13"/>
      <c r="X21" s="13"/>
      <c r="Y21" s="13"/>
      <c r="Z21" s="13"/>
    </row>
    <row r="22" spans="1:26" ht="18.75">
      <c r="A22" s="13" t="s">
        <v>268</v>
      </c>
      <c r="D22" s="492"/>
      <c r="E22" s="492"/>
      <c r="F22" s="492">
        <v>-100</v>
      </c>
      <c r="G22" s="492"/>
      <c r="H22" s="489" t="s">
        <v>112</v>
      </c>
      <c r="I22" s="491"/>
      <c r="J22" s="489" t="s">
        <v>112</v>
      </c>
      <c r="K22" s="491"/>
      <c r="L22" s="489" t="s">
        <v>112</v>
      </c>
      <c r="M22" s="492"/>
      <c r="N22" s="489" t="s">
        <v>112</v>
      </c>
      <c r="O22" s="492">
        <f t="shared" si="0"/>
        <v>-100</v>
      </c>
      <c r="P22" s="13"/>
      <c r="Q22" s="13"/>
      <c r="R22" s="13"/>
      <c r="S22" s="13"/>
      <c r="T22" s="13"/>
      <c r="U22" s="13"/>
      <c r="V22" s="13"/>
      <c r="W22" s="13"/>
      <c r="X22" s="13"/>
      <c r="Y22" s="13"/>
      <c r="Z22" s="13"/>
    </row>
    <row r="23" spans="4:26" ht="18.75" hidden="1">
      <c r="D23" s="489" t="s">
        <v>112</v>
      </c>
      <c r="E23" s="491"/>
      <c r="F23" s="489" t="s">
        <v>112</v>
      </c>
      <c r="G23" s="491"/>
      <c r="H23" s="489" t="s">
        <v>112</v>
      </c>
      <c r="I23" s="491"/>
      <c r="J23" s="489" t="s">
        <v>112</v>
      </c>
      <c r="K23" s="491"/>
      <c r="L23" s="489" t="s">
        <v>112</v>
      </c>
      <c r="M23" s="492"/>
      <c r="N23" s="489" t="s">
        <v>112</v>
      </c>
      <c r="O23" s="492">
        <f t="shared" si="0"/>
        <v>0</v>
      </c>
      <c r="P23" s="13"/>
      <c r="Q23" s="13"/>
      <c r="R23" s="13"/>
      <c r="S23" s="13"/>
      <c r="T23" s="13"/>
      <c r="U23" s="13"/>
      <c r="V23" s="13"/>
      <c r="W23" s="13"/>
      <c r="X23" s="13"/>
      <c r="Y23" s="13"/>
      <c r="Z23" s="13"/>
    </row>
    <row r="24" spans="1:26" ht="18.75">
      <c r="A24" s="13" t="s">
        <v>259</v>
      </c>
      <c r="D24" s="503" t="s">
        <v>112</v>
      </c>
      <c r="E24" s="492"/>
      <c r="F24" s="503" t="s">
        <v>112</v>
      </c>
      <c r="G24" s="492"/>
      <c r="H24" s="503">
        <v>-366</v>
      </c>
      <c r="I24" s="492"/>
      <c r="J24" s="489" t="s">
        <v>112</v>
      </c>
      <c r="K24" s="492"/>
      <c r="L24" s="503" t="s">
        <v>112</v>
      </c>
      <c r="M24" s="492"/>
      <c r="N24" s="492">
        <v>366</v>
      </c>
      <c r="O24" s="492">
        <f t="shared" si="0"/>
        <v>0</v>
      </c>
      <c r="P24" s="13"/>
      <c r="Q24" s="13"/>
      <c r="R24" s="13"/>
      <c r="S24" s="13"/>
      <c r="T24" s="13"/>
      <c r="U24" s="13"/>
      <c r="V24" s="13"/>
      <c r="W24" s="13"/>
      <c r="X24" s="13"/>
      <c r="Y24" s="13"/>
      <c r="Z24" s="13"/>
    </row>
    <row r="25" spans="1:26" ht="20.25" customHeight="1">
      <c r="A25" s="13" t="s">
        <v>115</v>
      </c>
      <c r="D25" s="503" t="s">
        <v>112</v>
      </c>
      <c r="E25" s="492"/>
      <c r="F25" s="503" t="s">
        <v>112</v>
      </c>
      <c r="G25" s="492"/>
      <c r="H25" s="503" t="s">
        <v>112</v>
      </c>
      <c r="I25" s="492"/>
      <c r="J25" s="503" t="s">
        <v>112</v>
      </c>
      <c r="K25" s="492"/>
      <c r="L25" s="503" t="s">
        <v>112</v>
      </c>
      <c r="M25" s="492"/>
      <c r="N25" s="492">
        <v>57214.93376999977</v>
      </c>
      <c r="O25" s="492">
        <f t="shared" si="0"/>
        <v>57214.93376999977</v>
      </c>
      <c r="P25" s="13"/>
      <c r="Q25" s="13"/>
      <c r="R25" s="13"/>
      <c r="S25" s="13"/>
      <c r="T25" s="13"/>
      <c r="U25" s="13"/>
      <c r="V25" s="13"/>
      <c r="W25" s="13"/>
      <c r="X25" s="13"/>
      <c r="Y25" s="13"/>
      <c r="Z25" s="13"/>
    </row>
    <row r="26" spans="1:26" ht="21" customHeight="1">
      <c r="A26" s="13" t="s">
        <v>257</v>
      </c>
      <c r="D26" s="503" t="s">
        <v>112</v>
      </c>
      <c r="E26" s="492"/>
      <c r="F26" s="503" t="s">
        <v>112</v>
      </c>
      <c r="G26" s="492"/>
      <c r="H26" s="503" t="s">
        <v>112</v>
      </c>
      <c r="I26" s="492"/>
      <c r="J26" s="503" t="s">
        <v>112</v>
      </c>
      <c r="K26" s="492"/>
      <c r="L26" s="503" t="s">
        <v>112</v>
      </c>
      <c r="M26" s="492"/>
      <c r="N26" s="503">
        <v>-36176</v>
      </c>
      <c r="O26" s="492">
        <f t="shared" si="0"/>
        <v>-36176</v>
      </c>
      <c r="P26" s="13"/>
      <c r="Q26" s="13"/>
      <c r="R26" s="13"/>
      <c r="S26" s="13"/>
      <c r="T26" s="13"/>
      <c r="U26" s="13"/>
      <c r="V26" s="13"/>
      <c r="W26" s="13"/>
      <c r="X26" s="13"/>
      <c r="Y26" s="13"/>
      <c r="Z26" s="13"/>
    </row>
    <row r="27" spans="4:26" ht="20.25" customHeight="1">
      <c r="D27" s="492"/>
      <c r="E27" s="492"/>
      <c r="F27" s="492"/>
      <c r="G27" s="492"/>
      <c r="H27" s="492"/>
      <c r="I27" s="492"/>
      <c r="J27" s="492"/>
      <c r="K27" s="492"/>
      <c r="L27" s="492"/>
      <c r="M27" s="492"/>
      <c r="N27" s="492"/>
      <c r="O27" s="492"/>
      <c r="P27" s="13"/>
      <c r="Q27" s="13"/>
      <c r="R27" s="13"/>
      <c r="S27" s="13"/>
      <c r="T27" s="13"/>
      <c r="U27" s="13"/>
      <c r="V27" s="13"/>
      <c r="W27" s="13"/>
      <c r="X27" s="13"/>
      <c r="Y27" s="13"/>
      <c r="Z27" s="13"/>
    </row>
    <row r="28" spans="1:26" ht="23.25" customHeight="1" thickBot="1">
      <c r="A28" s="13" t="s">
        <v>315</v>
      </c>
      <c r="D28" s="504">
        <f>SUM(D18:D26)+D9</f>
        <v>287892</v>
      </c>
      <c r="E28" s="504"/>
      <c r="F28" s="504">
        <f>SUM(F18:F26)+F9</f>
        <v>377460</v>
      </c>
      <c r="G28" s="504"/>
      <c r="H28" s="504">
        <f>SUM(H18:H26)+H9</f>
        <v>80207</v>
      </c>
      <c r="I28" s="504"/>
      <c r="J28" s="504">
        <f>SUM(J18:J26)+J9</f>
        <v>66195</v>
      </c>
      <c r="K28" s="504"/>
      <c r="L28" s="504">
        <f>SUM(L18:L26)+L9</f>
        <v>135000</v>
      </c>
      <c r="M28" s="504"/>
      <c r="N28" s="504">
        <f>SUM(N18:N26)+N9</f>
        <v>827471.9337699998</v>
      </c>
      <c r="O28" s="504">
        <f>SUM(O18:O26)+O9</f>
        <v>1774225.9337699998</v>
      </c>
      <c r="P28" s="13"/>
      <c r="Q28" s="13"/>
      <c r="R28" s="13"/>
      <c r="S28" s="13"/>
      <c r="T28" s="13"/>
      <c r="U28" s="13"/>
      <c r="V28" s="13"/>
      <c r="W28" s="13"/>
      <c r="X28" s="13"/>
      <c r="Y28" s="13"/>
      <c r="Z28" s="13"/>
    </row>
    <row r="29" spans="4:26" ht="28.5" customHeight="1">
      <c r="D29" s="455"/>
      <c r="E29" s="455"/>
      <c r="F29" s="455"/>
      <c r="G29" s="455"/>
      <c r="H29" s="455"/>
      <c r="I29" s="455"/>
      <c r="J29" s="455"/>
      <c r="K29" s="455"/>
      <c r="L29" s="455"/>
      <c r="M29" s="455"/>
      <c r="N29" s="455"/>
      <c r="O29" s="455"/>
      <c r="P29" s="13"/>
      <c r="Q29" s="13"/>
      <c r="R29" s="13"/>
      <c r="S29" s="13"/>
      <c r="T29" s="13"/>
      <c r="U29" s="13"/>
      <c r="V29" s="13"/>
      <c r="W29" s="13"/>
      <c r="X29" s="13"/>
      <c r="Y29" s="13"/>
      <c r="Z29" s="13"/>
    </row>
    <row r="30" spans="1:15" ht="18.75">
      <c r="A30" s="13" t="s">
        <v>280</v>
      </c>
      <c r="D30" s="505"/>
      <c r="E30" s="505"/>
      <c r="F30" s="505"/>
      <c r="G30" s="505"/>
      <c r="H30" s="505"/>
      <c r="I30" s="505"/>
      <c r="J30" s="505"/>
      <c r="K30" s="505"/>
      <c r="L30" s="505"/>
      <c r="M30" s="505"/>
      <c r="N30" s="505"/>
      <c r="O30" s="505"/>
    </row>
    <row r="31" spans="1:26" ht="22.5" customHeight="1">
      <c r="A31" s="21" t="s">
        <v>256</v>
      </c>
      <c r="B31" s="21"/>
      <c r="C31" s="26"/>
      <c r="D31" s="455">
        <v>136435</v>
      </c>
      <c r="E31" s="455"/>
      <c r="F31" s="455">
        <v>283897</v>
      </c>
      <c r="G31" s="455"/>
      <c r="H31" s="455">
        <v>89367</v>
      </c>
      <c r="I31" s="455"/>
      <c r="J31" s="455">
        <v>27531</v>
      </c>
      <c r="K31" s="455"/>
      <c r="L31" s="455">
        <v>119051</v>
      </c>
      <c r="M31" s="455"/>
      <c r="N31" s="455">
        <v>744217</v>
      </c>
      <c r="O31" s="455">
        <f>SUM(D31:N31)</f>
        <v>1400498</v>
      </c>
      <c r="P31" s="13"/>
      <c r="Q31" s="13"/>
      <c r="R31" s="13"/>
      <c r="S31" s="13"/>
      <c r="T31" s="13"/>
      <c r="U31" s="13"/>
      <c r="V31" s="13"/>
      <c r="W31" s="13"/>
      <c r="X31" s="13"/>
      <c r="Y31" s="13"/>
      <c r="Z31" s="13"/>
    </row>
    <row r="32" spans="1:26" ht="22.5" customHeight="1">
      <c r="A32" s="13" t="s">
        <v>7</v>
      </c>
      <c r="B32" s="21"/>
      <c r="C32" s="26"/>
      <c r="D32" s="506">
        <v>0</v>
      </c>
      <c r="E32" s="456"/>
      <c r="F32" s="506">
        <v>0</v>
      </c>
      <c r="G32" s="455"/>
      <c r="H32" s="455">
        <v>-4724</v>
      </c>
      <c r="I32" s="455"/>
      <c r="J32" s="506">
        <v>15667</v>
      </c>
      <c r="K32" s="492"/>
      <c r="L32" s="506">
        <v>0</v>
      </c>
      <c r="M32" s="455"/>
      <c r="N32" s="455">
        <v>22489</v>
      </c>
      <c r="O32" s="455">
        <f>SUM(D32:N32)</f>
        <v>33432</v>
      </c>
      <c r="P32" s="13"/>
      <c r="Q32" s="13"/>
      <c r="R32" s="13"/>
      <c r="S32" s="13"/>
      <c r="T32" s="13"/>
      <c r="U32" s="13"/>
      <c r="V32" s="13"/>
      <c r="W32" s="13"/>
      <c r="X32" s="13"/>
      <c r="Y32" s="13"/>
      <c r="Z32" s="13"/>
    </row>
    <row r="33" spans="1:26" ht="9" customHeight="1">
      <c r="A33" s="21"/>
      <c r="B33" s="21"/>
      <c r="C33" s="26"/>
      <c r="D33" s="507"/>
      <c r="E33" s="507"/>
      <c r="F33" s="507"/>
      <c r="G33" s="507"/>
      <c r="H33" s="507"/>
      <c r="I33" s="507"/>
      <c r="J33" s="507"/>
      <c r="K33" s="507"/>
      <c r="L33" s="507"/>
      <c r="M33" s="507"/>
      <c r="N33" s="507"/>
      <c r="O33" s="507"/>
      <c r="P33" s="13"/>
      <c r="Q33" s="13"/>
      <c r="R33" s="13"/>
      <c r="S33" s="13"/>
      <c r="T33" s="13"/>
      <c r="U33" s="13"/>
      <c r="V33" s="13"/>
      <c r="W33" s="13"/>
      <c r="X33" s="13"/>
      <c r="Y33" s="13"/>
      <c r="Z33" s="13"/>
    </row>
    <row r="34" spans="1:26" s="22" customFormat="1" ht="24.75" customHeight="1">
      <c r="A34" s="21" t="s">
        <v>250</v>
      </c>
      <c r="B34" s="13"/>
      <c r="D34" s="455">
        <f>SUM(D31:D33)</f>
        <v>136435</v>
      </c>
      <c r="E34" s="455"/>
      <c r="F34" s="455">
        <f>SUM(F31:F33)</f>
        <v>283897</v>
      </c>
      <c r="G34" s="455"/>
      <c r="H34" s="455">
        <f>SUM(H31:H33)</f>
        <v>84643</v>
      </c>
      <c r="I34" s="455"/>
      <c r="J34" s="455">
        <f>SUM(J31:J33)</f>
        <v>43198</v>
      </c>
      <c r="K34" s="455"/>
      <c r="L34" s="455">
        <f>SUM(L31:L33)</f>
        <v>119051</v>
      </c>
      <c r="M34" s="455"/>
      <c r="N34" s="455">
        <f>SUM(N31:N33)</f>
        <v>766706</v>
      </c>
      <c r="O34" s="455">
        <f>SUM(O31:O33)</f>
        <v>1433930</v>
      </c>
      <c r="P34" s="20"/>
      <c r="Q34" s="20"/>
      <c r="R34" s="20"/>
      <c r="S34" s="20"/>
      <c r="T34" s="20"/>
      <c r="U34" s="20"/>
      <c r="V34" s="20"/>
      <c r="W34" s="20"/>
      <c r="X34" s="20"/>
      <c r="Y34" s="20"/>
      <c r="Z34" s="20"/>
    </row>
    <row r="35" spans="1:26" ht="18.75">
      <c r="A35" s="13" t="s">
        <v>244</v>
      </c>
      <c r="D35" s="456"/>
      <c r="E35" s="456"/>
      <c r="F35" s="456"/>
      <c r="G35" s="456"/>
      <c r="H35" s="456"/>
      <c r="I35" s="456"/>
      <c r="J35" s="456"/>
      <c r="K35" s="456"/>
      <c r="L35" s="455"/>
      <c r="M35" s="455"/>
      <c r="N35" s="455"/>
      <c r="O35" s="455"/>
      <c r="P35" s="13"/>
      <c r="Q35" s="13"/>
      <c r="R35" s="13"/>
      <c r="S35" s="13"/>
      <c r="T35" s="13"/>
      <c r="U35" s="13"/>
      <c r="V35" s="13"/>
      <c r="W35" s="13"/>
      <c r="X35" s="13"/>
      <c r="Y35" s="13"/>
      <c r="Z35" s="13"/>
    </row>
    <row r="36" spans="1:26" ht="22.5" customHeight="1">
      <c r="A36" s="13" t="s">
        <v>245</v>
      </c>
      <c r="D36" s="456"/>
      <c r="E36" s="456"/>
      <c r="F36" s="456"/>
      <c r="G36" s="456"/>
      <c r="H36" s="456"/>
      <c r="I36" s="456"/>
      <c r="J36" s="456"/>
      <c r="K36" s="456"/>
      <c r="L36" s="455"/>
      <c r="M36" s="455"/>
      <c r="N36" s="455"/>
      <c r="O36" s="455"/>
      <c r="P36" s="13"/>
      <c r="Q36" s="13"/>
      <c r="R36" s="13"/>
      <c r="S36" s="13"/>
      <c r="T36" s="13"/>
      <c r="U36" s="13"/>
      <c r="V36" s="13"/>
      <c r="W36" s="13"/>
      <c r="X36" s="13"/>
      <c r="Y36" s="13"/>
      <c r="Z36" s="13"/>
    </row>
    <row r="37" spans="1:26" ht="32.25" customHeight="1">
      <c r="A37" s="13" t="s">
        <v>113</v>
      </c>
      <c r="D37" s="508" t="s">
        <v>112</v>
      </c>
      <c r="E37" s="509"/>
      <c r="F37" s="510" t="s">
        <v>112</v>
      </c>
      <c r="G37" s="511"/>
      <c r="H37" s="510" t="s">
        <v>112</v>
      </c>
      <c r="I37" s="511"/>
      <c r="J37" s="510" t="s">
        <v>112</v>
      </c>
      <c r="K37" s="511"/>
      <c r="L37" s="510">
        <v>5425</v>
      </c>
      <c r="M37" s="511"/>
      <c r="N37" s="510" t="s">
        <v>112</v>
      </c>
      <c r="O37" s="512">
        <v>5425</v>
      </c>
      <c r="P37" s="13"/>
      <c r="Q37" s="13"/>
      <c r="R37" s="13"/>
      <c r="S37" s="13"/>
      <c r="T37" s="13"/>
      <c r="U37" s="13"/>
      <c r="V37" s="13"/>
      <c r="W37" s="13"/>
      <c r="X37" s="13"/>
      <c r="Y37" s="13"/>
      <c r="Z37" s="13"/>
    </row>
    <row r="38" spans="1:26" ht="19.5" customHeight="1">
      <c r="A38" s="13" t="s">
        <v>50</v>
      </c>
      <c r="D38" s="513" t="s">
        <v>112</v>
      </c>
      <c r="E38" s="463"/>
      <c r="F38" s="514" t="s">
        <v>112</v>
      </c>
      <c r="G38" s="455"/>
      <c r="H38" s="514" t="s">
        <v>112</v>
      </c>
      <c r="I38" s="455"/>
      <c r="J38" s="514" t="s">
        <v>112</v>
      </c>
      <c r="K38" s="455"/>
      <c r="L38" s="514">
        <v>27386</v>
      </c>
      <c r="M38" s="455"/>
      <c r="N38" s="514">
        <v>-33656</v>
      </c>
      <c r="O38" s="515">
        <f>SUM(D38:N38)</f>
        <v>-6270</v>
      </c>
      <c r="P38" s="13"/>
      <c r="Q38" s="13"/>
      <c r="R38" s="13"/>
      <c r="S38" s="13"/>
      <c r="T38" s="13"/>
      <c r="U38" s="13"/>
      <c r="V38" s="13"/>
      <c r="W38" s="13"/>
      <c r="X38" s="13"/>
      <c r="Y38" s="13"/>
      <c r="Z38" s="13"/>
    </row>
    <row r="39" spans="2:26" ht="6" customHeight="1">
      <c r="B39" s="23"/>
      <c r="D39" s="516"/>
      <c r="E39" s="507"/>
      <c r="F39" s="517"/>
      <c r="G39" s="507"/>
      <c r="H39" s="517"/>
      <c r="I39" s="507"/>
      <c r="J39" s="517"/>
      <c r="K39" s="518"/>
      <c r="L39" s="517"/>
      <c r="M39" s="507"/>
      <c r="N39" s="517"/>
      <c r="O39" s="519"/>
      <c r="P39" s="13"/>
      <c r="Q39" s="13"/>
      <c r="R39" s="13"/>
      <c r="S39" s="13"/>
      <c r="T39" s="13"/>
      <c r="U39" s="13"/>
      <c r="V39" s="13"/>
      <c r="W39" s="13"/>
      <c r="X39" s="13"/>
      <c r="Y39" s="13"/>
      <c r="Z39" s="13"/>
    </row>
    <row r="40" spans="1:26" ht="24" customHeight="1">
      <c r="A40" s="13" t="s">
        <v>264</v>
      </c>
      <c r="D40" s="510" t="s">
        <v>112</v>
      </c>
      <c r="E40" s="520"/>
      <c r="F40" s="510" t="s">
        <v>112</v>
      </c>
      <c r="G40" s="456"/>
      <c r="H40" s="510" t="s">
        <v>112</v>
      </c>
      <c r="I40" s="456"/>
      <c r="J40" s="510" t="s">
        <v>112</v>
      </c>
      <c r="K40" s="456"/>
      <c r="L40" s="456">
        <f>SUM(L37:L39)</f>
        <v>32811</v>
      </c>
      <c r="M40" s="456"/>
      <c r="N40" s="456">
        <f>SUM(N37:N39)</f>
        <v>-33656</v>
      </c>
      <c r="O40" s="456">
        <f>SUM(O37:O39)</f>
        <v>-845</v>
      </c>
      <c r="P40" s="13"/>
      <c r="Q40" s="13"/>
      <c r="R40" s="13"/>
      <c r="S40" s="13"/>
      <c r="T40" s="13"/>
      <c r="U40" s="13"/>
      <c r="V40" s="13"/>
      <c r="W40" s="13"/>
      <c r="X40" s="13"/>
      <c r="Y40" s="13"/>
      <c r="Z40" s="13"/>
    </row>
    <row r="41" spans="1:28" ht="19.5" customHeight="1">
      <c r="A41" s="13" t="s">
        <v>259</v>
      </c>
      <c r="D41" s="506" t="s">
        <v>112</v>
      </c>
      <c r="E41" s="456"/>
      <c r="F41" s="506" t="s">
        <v>112</v>
      </c>
      <c r="G41" s="456"/>
      <c r="H41" s="506" t="s">
        <v>112</v>
      </c>
      <c r="I41" s="456"/>
      <c r="J41" s="506">
        <v>4140</v>
      </c>
      <c r="K41" s="456"/>
      <c r="L41" s="506" t="s">
        <v>112</v>
      </c>
      <c r="M41" s="456"/>
      <c r="N41" s="514">
        <v>-4140</v>
      </c>
      <c r="O41" s="456">
        <f>SUM(D41:N41)</f>
        <v>0</v>
      </c>
      <c r="P41" s="193"/>
      <c r="Q41" s="455"/>
      <c r="R41" s="13"/>
      <c r="S41" s="13"/>
      <c r="T41" s="13"/>
      <c r="U41" s="13"/>
      <c r="V41" s="13"/>
      <c r="W41" s="13"/>
      <c r="X41" s="13"/>
      <c r="Y41" s="13"/>
      <c r="Z41" s="13"/>
      <c r="AA41" s="13"/>
      <c r="AB41" s="13"/>
    </row>
    <row r="42" spans="1:26" ht="23.25" customHeight="1">
      <c r="A42" s="13" t="s">
        <v>115</v>
      </c>
      <c r="D42" s="506" t="s">
        <v>112</v>
      </c>
      <c r="E42" s="456"/>
      <c r="F42" s="506" t="s">
        <v>112</v>
      </c>
      <c r="G42" s="456"/>
      <c r="H42" s="506" t="s">
        <v>112</v>
      </c>
      <c r="I42" s="456"/>
      <c r="J42" s="506" t="s">
        <v>112</v>
      </c>
      <c r="K42" s="456"/>
      <c r="L42" s="506" t="s">
        <v>112</v>
      </c>
      <c r="M42" s="456"/>
      <c r="N42" s="456">
        <v>28829.89</v>
      </c>
      <c r="O42" s="456">
        <f>SUM(D42:N42)</f>
        <v>28829.89</v>
      </c>
      <c r="P42" s="13"/>
      <c r="Q42" s="13"/>
      <c r="R42" s="13"/>
      <c r="S42" s="13"/>
      <c r="T42" s="13"/>
      <c r="U42" s="13"/>
      <c r="V42" s="13"/>
      <c r="W42" s="13"/>
      <c r="X42" s="13"/>
      <c r="Y42" s="13"/>
      <c r="Z42" s="13"/>
    </row>
    <row r="43" spans="1:26" ht="17.25" customHeight="1">
      <c r="A43" s="13" t="s">
        <v>258</v>
      </c>
      <c r="D43" s="506" t="s">
        <v>112</v>
      </c>
      <c r="E43" s="456"/>
      <c r="F43" s="506" t="s">
        <v>112</v>
      </c>
      <c r="G43" s="456"/>
      <c r="H43" s="506" t="s">
        <v>112</v>
      </c>
      <c r="I43" s="456"/>
      <c r="J43" s="506" t="s">
        <v>112</v>
      </c>
      <c r="K43" s="456"/>
      <c r="L43" s="506" t="s">
        <v>112</v>
      </c>
      <c r="M43" s="492"/>
      <c r="N43" s="456">
        <v>-9823</v>
      </c>
      <c r="O43" s="456">
        <f>SUM(D43:N43)</f>
        <v>-9823</v>
      </c>
      <c r="P43" s="13"/>
      <c r="Q43" s="13"/>
      <c r="R43" s="13"/>
      <c r="S43" s="13"/>
      <c r="T43" s="13"/>
      <c r="U43" s="13"/>
      <c r="V43" s="13"/>
      <c r="W43" s="13"/>
      <c r="X43" s="13"/>
      <c r="Y43" s="13"/>
      <c r="Z43" s="13"/>
    </row>
    <row r="44" spans="4:26" ht="17.25" customHeight="1" hidden="1">
      <c r="D44" s="514"/>
      <c r="E44" s="455"/>
      <c r="F44" s="514"/>
      <c r="G44" s="456"/>
      <c r="H44" s="506"/>
      <c r="I44" s="456"/>
      <c r="J44" s="506"/>
      <c r="K44" s="456"/>
      <c r="L44" s="506"/>
      <c r="M44" s="456"/>
      <c r="N44" s="506"/>
      <c r="O44" s="456">
        <f>SUM(D44:N44)</f>
        <v>0</v>
      </c>
      <c r="P44" s="13"/>
      <c r="Q44" s="13"/>
      <c r="R44" s="13"/>
      <c r="S44" s="13"/>
      <c r="T44" s="13"/>
      <c r="U44" s="13"/>
      <c r="V44" s="13"/>
      <c r="W44" s="13"/>
      <c r="X44" s="13"/>
      <c r="Y44" s="13"/>
      <c r="Z44" s="13"/>
    </row>
    <row r="45" spans="1:26" ht="24.75" customHeight="1" thickBot="1">
      <c r="A45" s="13" t="s">
        <v>313</v>
      </c>
      <c r="D45" s="521">
        <f>SUM(D40:D44)+D34</f>
        <v>136435</v>
      </c>
      <c r="E45" s="521" t="e">
        <f>#REF!+SUM(E37:E43)</f>
        <v>#REF!</v>
      </c>
      <c r="F45" s="521">
        <f>SUM(F40:F44)+F34</f>
        <v>283897</v>
      </c>
      <c r="G45" s="521" t="e">
        <f>#REF!+SUM(G37:G43)</f>
        <v>#REF!</v>
      </c>
      <c r="H45" s="521">
        <f>SUM(H40:H44)+H34</f>
        <v>84643</v>
      </c>
      <c r="I45" s="521" t="e">
        <f>#REF!+SUM(I37:I43)</f>
        <v>#REF!</v>
      </c>
      <c r="J45" s="521">
        <f>SUM(J40:J44)+J34</f>
        <v>47338</v>
      </c>
      <c r="K45" s="521" t="e">
        <f>#REF!+SUM(K37:K43)</f>
        <v>#REF!</v>
      </c>
      <c r="L45" s="521">
        <f>SUM(L40:L44)+L34</f>
        <v>151862</v>
      </c>
      <c r="M45" s="521" t="e">
        <f>#REF!+SUM(M37:M43)</f>
        <v>#REF!</v>
      </c>
      <c r="N45" s="521">
        <f>SUM(N40:N44)+N34</f>
        <v>747916.89</v>
      </c>
      <c r="O45" s="521">
        <f>SUM(O40:O44)+O34</f>
        <v>1452091.89</v>
      </c>
      <c r="P45" s="13"/>
      <c r="Q45" s="13"/>
      <c r="R45" s="13"/>
      <c r="S45" s="13"/>
      <c r="T45" s="13"/>
      <c r="U45" s="13"/>
      <c r="V45" s="13"/>
      <c r="W45" s="13"/>
      <c r="X45" s="13"/>
      <c r="Y45" s="13"/>
      <c r="Z45" s="13"/>
    </row>
    <row r="46" spans="4:26" ht="36" customHeight="1">
      <c r="D46" s="13"/>
      <c r="E46" s="13"/>
      <c r="F46" s="13"/>
      <c r="G46" s="13"/>
      <c r="H46" s="13"/>
      <c r="I46" s="13"/>
      <c r="J46" s="13"/>
      <c r="K46" s="13"/>
      <c r="L46" s="13"/>
      <c r="M46" s="13"/>
      <c r="N46" s="13"/>
      <c r="O46" s="13"/>
      <c r="P46" s="13"/>
      <c r="Q46" s="13"/>
      <c r="R46" s="13"/>
      <c r="S46" s="13"/>
      <c r="T46" s="13"/>
      <c r="U46" s="13"/>
      <c r="V46" s="13"/>
      <c r="W46" s="13"/>
      <c r="X46" s="13"/>
      <c r="Y46" s="13"/>
      <c r="Z46" s="13"/>
    </row>
    <row r="47" spans="1:26" ht="25.5">
      <c r="A47" s="190" t="s">
        <v>234</v>
      </c>
      <c r="D47" s="13"/>
      <c r="E47" s="13"/>
      <c r="F47" s="13"/>
      <c r="G47" s="13"/>
      <c r="H47" s="13"/>
      <c r="I47" s="13"/>
      <c r="J47" s="13"/>
      <c r="K47" s="13"/>
      <c r="L47" s="13"/>
      <c r="M47" s="13"/>
      <c r="N47" s="13"/>
      <c r="O47" s="13"/>
      <c r="P47" s="13"/>
      <c r="Q47" s="13"/>
      <c r="R47" s="13"/>
      <c r="S47" s="13"/>
      <c r="T47" s="13"/>
      <c r="U47" s="13"/>
      <c r="V47" s="13"/>
      <c r="W47" s="13"/>
      <c r="X47" s="13"/>
      <c r="Y47" s="13"/>
      <c r="Z47" s="13"/>
    </row>
    <row r="48" spans="1:26" ht="18.75">
      <c r="A48" s="13" t="s">
        <v>236</v>
      </c>
      <c r="B48" s="13" t="s">
        <v>235</v>
      </c>
      <c r="D48" s="13"/>
      <c r="E48" s="13"/>
      <c r="F48" s="13"/>
      <c r="G48" s="13"/>
      <c r="H48" s="13"/>
      <c r="I48" s="13"/>
      <c r="J48" s="13"/>
      <c r="K48" s="13"/>
      <c r="L48" s="13"/>
      <c r="M48" s="13"/>
      <c r="N48" s="13"/>
      <c r="O48" s="13"/>
      <c r="P48" s="13"/>
      <c r="Q48" s="13"/>
      <c r="R48" s="13"/>
      <c r="S48" s="13"/>
      <c r="T48" s="13"/>
      <c r="U48" s="13"/>
      <c r="V48" s="13"/>
      <c r="W48" s="13"/>
      <c r="X48" s="13"/>
      <c r="Y48" s="13"/>
      <c r="Z48" s="13"/>
    </row>
    <row r="49" spans="1:26" ht="26.25" customHeight="1">
      <c r="A49" s="13" t="s">
        <v>5</v>
      </c>
      <c r="B49" s="573" t="s">
        <v>6</v>
      </c>
      <c r="C49" s="574"/>
      <c r="D49" s="574"/>
      <c r="E49" s="574"/>
      <c r="F49" s="574"/>
      <c r="G49" s="574"/>
      <c r="H49" s="574"/>
      <c r="I49" s="574"/>
      <c r="J49" s="574"/>
      <c r="K49" s="574"/>
      <c r="L49" s="574"/>
      <c r="M49" s="574"/>
      <c r="N49" s="574"/>
      <c r="O49" s="574"/>
      <c r="P49" s="13"/>
      <c r="Q49" s="13"/>
      <c r="R49" s="13"/>
      <c r="S49" s="13"/>
      <c r="T49" s="13"/>
      <c r="U49" s="13"/>
      <c r="V49" s="13"/>
      <c r="W49" s="13"/>
      <c r="X49" s="13"/>
      <c r="Y49" s="13"/>
      <c r="Z49" s="13"/>
    </row>
    <row r="50" spans="1:26" ht="48.75" customHeight="1">
      <c r="A50" s="571" t="s">
        <v>3</v>
      </c>
      <c r="B50" s="571"/>
      <c r="C50" s="572"/>
      <c r="D50" s="572"/>
      <c r="E50" s="572"/>
      <c r="F50" s="572"/>
      <c r="G50" s="572"/>
      <c r="H50" s="572"/>
      <c r="I50" s="572"/>
      <c r="J50" s="572"/>
      <c r="K50" s="572"/>
      <c r="L50" s="572"/>
      <c r="M50" s="572"/>
      <c r="N50" s="572"/>
      <c r="O50" s="572"/>
      <c r="P50" s="13"/>
      <c r="Q50" s="13"/>
      <c r="R50" s="13"/>
      <c r="S50" s="13"/>
      <c r="T50" s="13"/>
      <c r="U50" s="13"/>
      <c r="V50" s="13"/>
      <c r="W50" s="13"/>
      <c r="X50" s="13"/>
      <c r="Y50" s="13"/>
      <c r="Z50" s="13"/>
    </row>
    <row r="51" spans="4:26" ht="18.75">
      <c r="D51" s="13"/>
      <c r="E51" s="13"/>
      <c r="F51" s="13"/>
      <c r="G51" s="13"/>
      <c r="H51" s="13"/>
      <c r="I51" s="13"/>
      <c r="J51" s="13"/>
      <c r="K51" s="13"/>
      <c r="L51" s="13"/>
      <c r="M51" s="13"/>
      <c r="N51" s="13"/>
      <c r="O51" s="13"/>
      <c r="P51" s="13"/>
      <c r="Q51" s="13"/>
      <c r="R51" s="13"/>
      <c r="S51" s="13"/>
      <c r="T51" s="13"/>
      <c r="U51" s="13"/>
      <c r="V51" s="13"/>
      <c r="W51" s="13"/>
      <c r="X51" s="13"/>
      <c r="Y51" s="13"/>
      <c r="Z51" s="13"/>
    </row>
    <row r="52" spans="2:26" ht="18.75">
      <c r="B52" s="14"/>
      <c r="D52" s="13"/>
      <c r="E52" s="13"/>
      <c r="F52" s="13"/>
      <c r="G52" s="13"/>
      <c r="H52" s="13"/>
      <c r="I52" s="13"/>
      <c r="J52" s="13"/>
      <c r="K52" s="13"/>
      <c r="L52" s="13"/>
      <c r="M52" s="13"/>
      <c r="N52" s="13"/>
      <c r="O52" s="13"/>
      <c r="P52" s="13"/>
      <c r="Q52" s="13"/>
      <c r="R52" s="13"/>
      <c r="S52" s="13"/>
      <c r="T52" s="13"/>
      <c r="U52" s="13"/>
      <c r="V52" s="13"/>
      <c r="W52" s="13"/>
      <c r="X52" s="13"/>
      <c r="Y52" s="13"/>
      <c r="Z52" s="13"/>
    </row>
  </sheetData>
  <mergeCells count="3">
    <mergeCell ref="A50:O50"/>
    <mergeCell ref="A15:B15"/>
    <mergeCell ref="B49:O49"/>
  </mergeCells>
  <printOptions/>
  <pageMargins left="0.7" right="0.65" top="1" bottom="1" header="0.5" footer="0.5"/>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Q427"/>
  <sheetViews>
    <sheetView zoomScale="60" zoomScaleNormal="60" workbookViewId="0" topLeftCell="A1">
      <selection activeCell="F35" sqref="F35"/>
    </sheetView>
  </sheetViews>
  <sheetFormatPr defaultColWidth="8.77734375" defaultRowHeight="15"/>
  <cols>
    <col min="1" max="1" width="1.77734375" style="133" customWidth="1"/>
    <col min="2" max="2" width="73.77734375" style="133" customWidth="1"/>
    <col min="3" max="3" width="2.77734375" style="133" customWidth="1"/>
    <col min="4" max="4" width="17.88671875" style="150" customWidth="1"/>
    <col min="5" max="5" width="1.66796875" style="150" customWidth="1"/>
    <col min="6" max="6" width="18.21484375" style="187" customWidth="1"/>
    <col min="7" max="7" width="1.1171875" style="150" customWidth="1"/>
    <col min="8" max="8" width="5.6640625" style="133" customWidth="1"/>
    <col min="9" max="9" width="12.10546875" style="133" customWidth="1"/>
    <col min="10" max="16384" width="5.6640625" style="133" customWidth="1"/>
  </cols>
  <sheetData>
    <row r="1" spans="1:7" ht="34.5" customHeight="1">
      <c r="A1" s="132"/>
      <c r="B1" s="579" t="s">
        <v>114</v>
      </c>
      <c r="C1" s="579"/>
      <c r="D1" s="579"/>
      <c r="E1" s="579"/>
      <c r="F1" s="579"/>
      <c r="G1" s="132"/>
    </row>
    <row r="2" spans="1:7" ht="45.75" customHeight="1">
      <c r="A2" s="132"/>
      <c r="B2" s="580" t="s">
        <v>224</v>
      </c>
      <c r="C2" s="580"/>
      <c r="D2" s="580"/>
      <c r="E2" s="580"/>
      <c r="F2" s="580"/>
      <c r="G2" s="132"/>
    </row>
    <row r="3" spans="1:7" ht="52.5" customHeight="1">
      <c r="A3" s="581"/>
      <c r="B3" s="581"/>
      <c r="C3" s="581"/>
      <c r="D3" s="581"/>
      <c r="E3" s="581"/>
      <c r="F3" s="581"/>
      <c r="G3" s="581"/>
    </row>
    <row r="4" spans="2:8" ht="25.5">
      <c r="B4" s="134"/>
      <c r="C4" s="134"/>
      <c r="D4" s="577"/>
      <c r="E4" s="577"/>
      <c r="F4" s="577"/>
      <c r="G4" s="135"/>
      <c r="H4" s="135"/>
    </row>
    <row r="5" spans="1:8" ht="24" thickBot="1">
      <c r="A5" s="136"/>
      <c r="B5" s="137" t="str">
        <f>'Consol PL'!B4</f>
        <v>For the quarter ended 30 June 2004</v>
      </c>
      <c r="C5" s="138"/>
      <c r="D5" s="578"/>
      <c r="E5" s="578"/>
      <c r="F5" s="578"/>
      <c r="G5" s="139"/>
      <c r="H5" s="140"/>
    </row>
    <row r="6" spans="1:7" ht="36" customHeight="1">
      <c r="A6" s="136"/>
      <c r="B6" s="134"/>
      <c r="C6" s="134"/>
      <c r="D6" s="141" t="s">
        <v>277</v>
      </c>
      <c r="E6" s="212"/>
      <c r="F6" s="141" t="s">
        <v>249</v>
      </c>
      <c r="G6" s="142"/>
    </row>
    <row r="7" spans="1:7" ht="9.75" customHeight="1">
      <c r="A7" s="136"/>
      <c r="B7" s="134"/>
      <c r="C7" s="134"/>
      <c r="D7" s="213"/>
      <c r="E7" s="213"/>
      <c r="F7" s="143"/>
      <c r="G7" s="142"/>
    </row>
    <row r="8" spans="1:7" ht="23.25">
      <c r="A8" s="136"/>
      <c r="B8" s="134"/>
      <c r="C8" s="134"/>
      <c r="D8" s="144" t="s">
        <v>149</v>
      </c>
      <c r="E8" s="214"/>
      <c r="F8" s="144" t="s">
        <v>149</v>
      </c>
      <c r="G8" s="145"/>
    </row>
    <row r="9" spans="1:7" ht="23.25">
      <c r="A9" s="136"/>
      <c r="B9" s="134"/>
      <c r="C9" s="134"/>
      <c r="D9" s="215"/>
      <c r="E9" s="134"/>
      <c r="F9" s="143"/>
      <c r="G9" s="146"/>
    </row>
    <row r="10" spans="2:6" ht="23.25">
      <c r="B10" s="147" t="s">
        <v>201</v>
      </c>
      <c r="C10" s="148"/>
      <c r="D10" s="166"/>
      <c r="E10" s="183"/>
      <c r="F10" s="149"/>
    </row>
    <row r="11" spans="2:14" ht="26.25" customHeight="1">
      <c r="B11" s="151" t="s">
        <v>119</v>
      </c>
      <c r="C11" s="148"/>
      <c r="D11" s="157">
        <v>667571.1869999999</v>
      </c>
      <c r="E11" s="183"/>
      <c r="F11" s="98">
        <v>558679.89</v>
      </c>
      <c r="G11" s="153"/>
      <c r="H11" s="154"/>
      <c r="I11" s="154"/>
      <c r="J11" s="154"/>
      <c r="K11" s="154"/>
      <c r="L11" s="154"/>
      <c r="M11" s="154"/>
      <c r="N11" s="154"/>
    </row>
    <row r="12" spans="2:14" s="155" customFormat="1" ht="27.75" customHeight="1">
      <c r="B12" s="156" t="s">
        <v>120</v>
      </c>
      <c r="C12" s="157"/>
      <c r="D12" s="522">
        <v>-518739.15619999985</v>
      </c>
      <c r="E12" s="216"/>
      <c r="F12" s="527">
        <v>-436030</v>
      </c>
      <c r="G12" s="158"/>
      <c r="H12" s="159"/>
      <c r="I12" s="159"/>
      <c r="J12" s="159"/>
      <c r="K12" s="159"/>
      <c r="L12" s="159"/>
      <c r="M12" s="159"/>
      <c r="N12" s="159"/>
    </row>
    <row r="13" spans="2:14" ht="27.75" customHeight="1">
      <c r="B13" s="151"/>
      <c r="C13" s="148"/>
      <c r="D13" s="148">
        <f>SUM(D11:D12)</f>
        <v>148832.03080000007</v>
      </c>
      <c r="E13" s="166"/>
      <c r="F13" s="98">
        <f>SUM(F11:F12)</f>
        <v>122649.89000000001</v>
      </c>
      <c r="G13" s="160"/>
      <c r="H13" s="154"/>
      <c r="I13" s="154"/>
      <c r="J13" s="154"/>
      <c r="K13" s="154"/>
      <c r="L13" s="154"/>
      <c r="M13" s="154"/>
      <c r="N13" s="154"/>
    </row>
    <row r="14" spans="2:14" ht="27" customHeight="1">
      <c r="B14" s="151" t="s">
        <v>56</v>
      </c>
      <c r="C14" s="148"/>
      <c r="D14" s="221">
        <v>-22486</v>
      </c>
      <c r="E14" s="183"/>
      <c r="F14" s="98">
        <v>-32185</v>
      </c>
      <c r="G14" s="161"/>
      <c r="H14" s="154"/>
      <c r="I14" s="154"/>
      <c r="J14" s="154"/>
      <c r="K14" s="154"/>
      <c r="L14" s="154"/>
      <c r="M14" s="154"/>
      <c r="N14" s="154"/>
    </row>
    <row r="15" spans="2:7" s="155" customFormat="1" ht="39" customHeight="1">
      <c r="B15" s="162" t="s">
        <v>55</v>
      </c>
      <c r="C15" s="163"/>
      <c r="D15" s="217">
        <f>SUM(D13:D14)</f>
        <v>126346.03080000007</v>
      </c>
      <c r="E15" s="218"/>
      <c r="F15" s="528">
        <f>SUM(F13:F14)</f>
        <v>90464.89000000001</v>
      </c>
      <c r="G15" s="165"/>
    </row>
    <row r="16" spans="2:7" ht="18" customHeight="1">
      <c r="B16" s="134"/>
      <c r="C16" s="166"/>
      <c r="D16" s="219"/>
      <c r="E16" s="183"/>
      <c r="F16" s="167"/>
      <c r="G16" s="154"/>
    </row>
    <row r="17" spans="2:7" ht="27" customHeight="1">
      <c r="B17" s="168" t="s">
        <v>121</v>
      </c>
      <c r="C17" s="166"/>
      <c r="D17" s="148"/>
      <c r="E17" s="183"/>
      <c r="F17" s="152"/>
      <c r="G17" s="153"/>
    </row>
    <row r="18" spans="2:7" s="155" customFormat="1" ht="27.75" customHeight="1">
      <c r="B18" s="170" t="s">
        <v>274</v>
      </c>
      <c r="C18" s="171"/>
      <c r="D18" s="227">
        <v>-94439</v>
      </c>
      <c r="E18" s="171"/>
      <c r="F18" s="98">
        <v>-28444</v>
      </c>
      <c r="G18" s="159"/>
    </row>
    <row r="19" spans="2:7" s="155" customFormat="1" ht="27.75" customHeight="1">
      <c r="B19" s="170" t="s">
        <v>276</v>
      </c>
      <c r="C19" s="171"/>
      <c r="D19" s="227">
        <v>-2740</v>
      </c>
      <c r="E19" s="171"/>
      <c r="F19" s="98">
        <v>-230546</v>
      </c>
      <c r="G19" s="159"/>
    </row>
    <row r="20" spans="2:7" s="155" customFormat="1" ht="27.75" customHeight="1">
      <c r="B20" s="169" t="s">
        <v>145</v>
      </c>
      <c r="C20" s="157"/>
      <c r="D20" s="227">
        <v>14018</v>
      </c>
      <c r="E20" s="171"/>
      <c r="F20" s="98">
        <v>9535</v>
      </c>
      <c r="G20" s="188"/>
    </row>
    <row r="21" spans="2:7" s="155" customFormat="1" ht="30.75" customHeight="1">
      <c r="B21" s="170"/>
      <c r="C21" s="171"/>
      <c r="D21" s="523">
        <f>SUM(D18:D20)</f>
        <v>-83161</v>
      </c>
      <c r="E21" s="220"/>
      <c r="F21" s="528">
        <f>SUM(F18:F20)</f>
        <v>-249455</v>
      </c>
      <c r="G21" s="165"/>
    </row>
    <row r="22" spans="1:6" ht="18" customHeight="1">
      <c r="A22" s="172"/>
      <c r="B22" s="173"/>
      <c r="C22" s="166"/>
      <c r="D22" s="148"/>
      <c r="E22" s="183"/>
      <c r="F22" s="152"/>
    </row>
    <row r="23" spans="2:5" ht="23.25" customHeight="1">
      <c r="B23" s="168" t="s">
        <v>122</v>
      </c>
      <c r="C23" s="166"/>
      <c r="D23" s="148"/>
      <c r="E23" s="183"/>
    </row>
    <row r="24" spans="2:6" ht="29.25" customHeight="1">
      <c r="B24" s="134" t="s">
        <v>123</v>
      </c>
      <c r="C24" s="166"/>
      <c r="D24" s="524">
        <v>-7866</v>
      </c>
      <c r="E24" s="222"/>
      <c r="F24" s="98">
        <v>-9823</v>
      </c>
    </row>
    <row r="25" spans="2:6" ht="29.25" customHeight="1">
      <c r="B25" s="134" t="s">
        <v>46</v>
      </c>
      <c r="C25" s="166"/>
      <c r="D25" s="524">
        <v>181260</v>
      </c>
      <c r="E25" s="222"/>
      <c r="F25" s="98">
        <v>224194</v>
      </c>
    </row>
    <row r="26" spans="2:6" ht="29.25" customHeight="1">
      <c r="B26" s="134" t="s">
        <v>47</v>
      </c>
      <c r="C26" s="166"/>
      <c r="D26" s="524">
        <v>-78368</v>
      </c>
      <c r="E26" s="222"/>
      <c r="F26" s="98">
        <v>-156567</v>
      </c>
    </row>
    <row r="27" spans="2:6" ht="29.25" customHeight="1">
      <c r="B27" s="134" t="s">
        <v>48</v>
      </c>
      <c r="C27" s="166"/>
      <c r="D27" s="221">
        <v>-105361</v>
      </c>
      <c r="E27" s="222"/>
      <c r="F27" s="98">
        <v>120473</v>
      </c>
    </row>
    <row r="28" spans="2:6" ht="33" customHeight="1">
      <c r="B28" s="134" t="s">
        <v>124</v>
      </c>
      <c r="C28" s="166"/>
      <c r="D28" s="221">
        <v>-50792.986170000004</v>
      </c>
      <c r="E28" s="222"/>
      <c r="F28" s="98">
        <v>-43808</v>
      </c>
    </row>
    <row r="29" spans="2:6" ht="33" customHeight="1">
      <c r="B29" s="134" t="s">
        <v>145</v>
      </c>
      <c r="C29" s="166"/>
      <c r="D29" s="221">
        <v>-1767</v>
      </c>
      <c r="E29" s="222"/>
      <c r="F29" s="98">
        <v>-8109</v>
      </c>
    </row>
    <row r="30" spans="2:7" s="155" customFormat="1" ht="29.25" customHeight="1">
      <c r="B30" s="175"/>
      <c r="C30" s="171"/>
      <c r="D30" s="523">
        <f>SUM(D24:D29)</f>
        <v>-62894.986170000004</v>
      </c>
      <c r="E30" s="218"/>
      <c r="F30" s="164">
        <f>SUM(F24:F29)</f>
        <v>126360</v>
      </c>
      <c r="G30" s="176"/>
    </row>
    <row r="31" spans="2:6" ht="18" customHeight="1">
      <c r="B31" s="134"/>
      <c r="C31" s="166"/>
      <c r="D31" s="221"/>
      <c r="E31" s="222"/>
      <c r="F31" s="98"/>
    </row>
    <row r="32" spans="2:6" ht="27" customHeight="1">
      <c r="B32" s="177" t="s">
        <v>58</v>
      </c>
      <c r="C32" s="166"/>
      <c r="D32" s="221">
        <f>D30+D21+D15</f>
        <v>-19709.955369999923</v>
      </c>
      <c r="E32" s="183"/>
      <c r="F32" s="468">
        <f>F30+F21+F15</f>
        <v>-32630.109999999986</v>
      </c>
    </row>
    <row r="33" spans="2:6" ht="27.75" customHeight="1">
      <c r="B33" s="177" t="s">
        <v>125</v>
      </c>
      <c r="C33" s="166"/>
      <c r="D33" s="221">
        <v>0</v>
      </c>
      <c r="E33" s="183"/>
      <c r="F33" s="468">
        <v>3</v>
      </c>
    </row>
    <row r="34" spans="2:7" ht="27.75" customHeight="1">
      <c r="B34" s="178" t="s">
        <v>126</v>
      </c>
      <c r="C34" s="166"/>
      <c r="D34" s="472">
        <v>73575</v>
      </c>
      <c r="E34" s="223"/>
      <c r="F34" s="468">
        <v>34163</v>
      </c>
      <c r="G34" s="179"/>
    </row>
    <row r="35" spans="2:7" s="155" customFormat="1" ht="31.5" customHeight="1" thickBot="1">
      <c r="B35" s="180" t="s">
        <v>127</v>
      </c>
      <c r="C35" s="181"/>
      <c r="D35" s="525">
        <f>SUM(D32:D34)</f>
        <v>53865.04463000008</v>
      </c>
      <c r="E35" s="225"/>
      <c r="F35" s="529">
        <f>SUM(F32:F34)</f>
        <v>1535.890000000014</v>
      </c>
      <c r="G35" s="182"/>
    </row>
    <row r="36" spans="2:7" s="155" customFormat="1" ht="31.5" customHeight="1">
      <c r="B36" s="180"/>
      <c r="C36" s="181"/>
      <c r="D36" s="526"/>
      <c r="E36" s="226"/>
      <c r="F36" s="174"/>
      <c r="G36" s="158"/>
    </row>
    <row r="37" spans="2:7" s="155" customFormat="1" ht="31.5" customHeight="1">
      <c r="B37" s="180" t="s">
        <v>226</v>
      </c>
      <c r="C37" s="181"/>
      <c r="D37" s="526"/>
      <c r="E37" s="226"/>
      <c r="G37" s="158"/>
    </row>
    <row r="38" spans="2:7" s="155" customFormat="1" ht="31.5" customHeight="1">
      <c r="B38" s="189" t="s">
        <v>227</v>
      </c>
      <c r="C38" s="181"/>
      <c r="D38" s="526">
        <f>'BS'!E25</f>
        <v>130824</v>
      </c>
      <c r="E38" s="226"/>
      <c r="F38" s="530">
        <v>58871</v>
      </c>
      <c r="G38" s="158"/>
    </row>
    <row r="39" spans="2:7" s="155" customFormat="1" ht="31.5" customHeight="1">
      <c r="B39" s="189" t="s">
        <v>228</v>
      </c>
      <c r="C39" s="181"/>
      <c r="D39" s="526">
        <f>-'NOTE 1'!L186</f>
        <v>-76959</v>
      </c>
      <c r="E39" s="226"/>
      <c r="F39" s="98">
        <v>-57335</v>
      </c>
      <c r="G39" s="158"/>
    </row>
    <row r="40" spans="2:7" s="155" customFormat="1" ht="31.5" customHeight="1" thickBot="1">
      <c r="B40" s="180" t="s">
        <v>127</v>
      </c>
      <c r="C40" s="181"/>
      <c r="D40" s="224">
        <f>SUM(D38:D39)</f>
        <v>53865</v>
      </c>
      <c r="E40" s="225"/>
      <c r="F40" s="529">
        <f>SUM(F38:F39)</f>
        <v>1536</v>
      </c>
      <c r="G40" s="182"/>
    </row>
    <row r="41" spans="2:6" ht="51.75" customHeight="1">
      <c r="B41" s="134"/>
      <c r="C41" s="166"/>
      <c r="D41" s="96"/>
      <c r="E41" s="183"/>
      <c r="F41" s="99"/>
    </row>
    <row r="42" spans="2:17" ht="42.75" customHeight="1">
      <c r="B42" s="575" t="s">
        <v>292</v>
      </c>
      <c r="C42" s="576"/>
      <c r="D42" s="576"/>
      <c r="E42" s="576"/>
      <c r="F42" s="576"/>
      <c r="G42" s="576"/>
      <c r="H42" s="184"/>
      <c r="I42" s="184"/>
      <c r="J42" s="184"/>
      <c r="K42" s="184"/>
      <c r="L42" s="184"/>
      <c r="M42" s="184"/>
      <c r="N42" s="184"/>
      <c r="O42" s="184"/>
      <c r="P42" s="184"/>
      <c r="Q42" s="184"/>
    </row>
    <row r="43" spans="2:6" ht="18" customHeight="1">
      <c r="B43" s="134"/>
      <c r="C43" s="166"/>
      <c r="D43" s="183"/>
      <c r="E43" s="183"/>
      <c r="F43" s="185"/>
    </row>
    <row r="44" spans="2:6" ht="18" customHeight="1">
      <c r="B44" s="134"/>
      <c r="C44" s="166"/>
      <c r="D44" s="183"/>
      <c r="E44" s="183"/>
      <c r="F44" s="185"/>
    </row>
    <row r="45" spans="2:6" ht="18" customHeight="1">
      <c r="B45" s="134"/>
      <c r="C45" s="166"/>
      <c r="D45" s="183"/>
      <c r="E45" s="183"/>
      <c r="F45" s="185"/>
    </row>
    <row r="46" spans="2:6" ht="23.25">
      <c r="B46" s="134"/>
      <c r="C46" s="166"/>
      <c r="D46" s="183"/>
      <c r="E46" s="183"/>
      <c r="F46" s="185"/>
    </row>
    <row r="47" spans="2:6" ht="23.25">
      <c r="B47" s="134"/>
      <c r="C47" s="166"/>
      <c r="D47" s="183"/>
      <c r="E47" s="183"/>
      <c r="F47" s="185"/>
    </row>
    <row r="48" spans="2:6" ht="23.25">
      <c r="B48" s="134"/>
      <c r="C48" s="166"/>
      <c r="D48" s="183"/>
      <c r="E48" s="183"/>
      <c r="F48" s="185"/>
    </row>
    <row r="49" spans="2:6" ht="23.25">
      <c r="B49" s="134"/>
      <c r="C49" s="166"/>
      <c r="D49" s="183"/>
      <c r="E49" s="183"/>
      <c r="F49" s="185"/>
    </row>
    <row r="50" spans="2:6" ht="23.25">
      <c r="B50" s="134"/>
      <c r="C50" s="166"/>
      <c r="D50" s="183"/>
      <c r="E50" s="183"/>
      <c r="F50" s="185"/>
    </row>
    <row r="51" spans="2:6" ht="23.25">
      <c r="B51" s="134"/>
      <c r="C51" s="166"/>
      <c r="D51" s="183"/>
      <c r="E51" s="183"/>
      <c r="F51" s="185"/>
    </row>
    <row r="52" spans="2:6" ht="23.25">
      <c r="B52" s="134"/>
      <c r="C52" s="166"/>
      <c r="D52" s="183"/>
      <c r="E52" s="183"/>
      <c r="F52" s="185"/>
    </row>
    <row r="53" spans="2:6" ht="23.25">
      <c r="B53" s="134"/>
      <c r="C53" s="166"/>
      <c r="D53" s="183"/>
      <c r="E53" s="183"/>
      <c r="F53" s="185"/>
    </row>
    <row r="54" spans="2:6" ht="23.25">
      <c r="B54" s="134"/>
      <c r="C54" s="166"/>
      <c r="D54" s="183"/>
      <c r="E54" s="183"/>
      <c r="F54" s="185"/>
    </row>
    <row r="55" spans="2:6" ht="23.25">
      <c r="B55" s="134"/>
      <c r="C55" s="166"/>
      <c r="D55" s="183"/>
      <c r="E55" s="183"/>
      <c r="F55" s="185"/>
    </row>
    <row r="56" spans="2:6" ht="23.25">
      <c r="B56" s="134"/>
      <c r="C56" s="166"/>
      <c r="D56" s="183"/>
      <c r="E56" s="183"/>
      <c r="F56" s="185"/>
    </row>
    <row r="57" spans="2:6" ht="23.25">
      <c r="B57" s="134"/>
      <c r="C57" s="166"/>
      <c r="D57" s="183"/>
      <c r="E57" s="183"/>
      <c r="F57" s="185"/>
    </row>
    <row r="58" spans="2:6" ht="23.25">
      <c r="B58" s="134"/>
      <c r="C58" s="166"/>
      <c r="D58" s="183"/>
      <c r="E58" s="183"/>
      <c r="F58" s="185"/>
    </row>
    <row r="59" spans="2:6" ht="23.25">
      <c r="B59" s="134"/>
      <c r="C59" s="166"/>
      <c r="D59" s="183"/>
      <c r="E59" s="183"/>
      <c r="F59" s="185"/>
    </row>
    <row r="60" spans="2:6" ht="23.25">
      <c r="B60" s="134"/>
      <c r="C60" s="166"/>
      <c r="D60" s="183"/>
      <c r="E60" s="183"/>
      <c r="F60" s="185"/>
    </row>
    <row r="61" spans="2:6" ht="23.25">
      <c r="B61" s="134"/>
      <c r="C61" s="166"/>
      <c r="D61" s="183"/>
      <c r="E61" s="183"/>
      <c r="F61" s="185"/>
    </row>
    <row r="62" spans="2:6" ht="23.25">
      <c r="B62" s="134"/>
      <c r="C62" s="166"/>
      <c r="D62" s="183"/>
      <c r="E62" s="183"/>
      <c r="F62" s="185"/>
    </row>
    <row r="63" spans="2:6" ht="23.25">
      <c r="B63" s="134"/>
      <c r="C63" s="166"/>
      <c r="D63" s="183"/>
      <c r="E63" s="183"/>
      <c r="F63" s="185"/>
    </row>
    <row r="64" spans="2:6" ht="23.25">
      <c r="B64" s="134"/>
      <c r="C64" s="166"/>
      <c r="D64" s="183"/>
      <c r="E64" s="183"/>
      <c r="F64" s="185"/>
    </row>
    <row r="65" spans="2:6" ht="23.25">
      <c r="B65" s="134"/>
      <c r="C65" s="166"/>
      <c r="D65" s="183"/>
      <c r="E65" s="183"/>
      <c r="F65" s="185"/>
    </row>
    <row r="66" spans="2:6" ht="23.25">
      <c r="B66" s="134"/>
      <c r="C66" s="166"/>
      <c r="D66" s="183"/>
      <c r="E66" s="183"/>
      <c r="F66" s="185"/>
    </row>
    <row r="67" spans="2:6" ht="23.25">
      <c r="B67" s="134"/>
      <c r="C67" s="166"/>
      <c r="D67" s="183"/>
      <c r="E67" s="183"/>
      <c r="F67" s="185"/>
    </row>
    <row r="68" spans="2:6" ht="23.25">
      <c r="B68" s="134"/>
      <c r="C68" s="166"/>
      <c r="D68" s="183"/>
      <c r="E68" s="183"/>
      <c r="F68" s="185"/>
    </row>
    <row r="69" spans="2:6" ht="23.25">
      <c r="B69" s="134"/>
      <c r="C69" s="166"/>
      <c r="D69" s="183"/>
      <c r="E69" s="183"/>
      <c r="F69" s="185"/>
    </row>
    <row r="70" spans="2:6" ht="23.25">
      <c r="B70" s="134"/>
      <c r="C70" s="166"/>
      <c r="D70" s="183"/>
      <c r="E70" s="183"/>
      <c r="F70" s="185"/>
    </row>
    <row r="71" spans="2:6" ht="23.25">
      <c r="B71" s="134"/>
      <c r="C71" s="166"/>
      <c r="D71" s="183"/>
      <c r="E71" s="183"/>
      <c r="F71" s="185"/>
    </row>
    <row r="72" spans="2:6" ht="23.25">
      <c r="B72" s="134"/>
      <c r="C72" s="166"/>
      <c r="D72" s="183"/>
      <c r="E72" s="183"/>
      <c r="F72" s="185"/>
    </row>
    <row r="73" spans="2:6" ht="23.25">
      <c r="B73" s="134"/>
      <c r="C73" s="166"/>
      <c r="D73" s="183"/>
      <c r="E73" s="183"/>
      <c r="F73" s="185"/>
    </row>
    <row r="74" spans="2:6" ht="23.25">
      <c r="B74" s="134"/>
      <c r="C74" s="166"/>
      <c r="D74" s="183"/>
      <c r="E74" s="183"/>
      <c r="F74" s="185"/>
    </row>
    <row r="75" spans="2:6" ht="23.25">
      <c r="B75" s="134"/>
      <c r="C75" s="166"/>
      <c r="D75" s="183"/>
      <c r="E75" s="183"/>
      <c r="F75" s="185"/>
    </row>
    <row r="76" spans="2:6" ht="23.25">
      <c r="B76" s="134"/>
      <c r="C76" s="166"/>
      <c r="D76" s="183"/>
      <c r="E76" s="183"/>
      <c r="F76" s="185"/>
    </row>
    <row r="77" spans="2:6" ht="23.25">
      <c r="B77" s="134"/>
      <c r="C77" s="166"/>
      <c r="D77" s="183"/>
      <c r="E77" s="183"/>
      <c r="F77" s="185"/>
    </row>
    <row r="78" spans="2:6" ht="23.25">
      <c r="B78" s="134"/>
      <c r="C78" s="166"/>
      <c r="D78" s="183"/>
      <c r="E78" s="183"/>
      <c r="F78" s="185"/>
    </row>
    <row r="79" spans="2:6" ht="23.25">
      <c r="B79" s="134"/>
      <c r="C79" s="166"/>
      <c r="D79" s="183"/>
      <c r="E79" s="183"/>
      <c r="F79" s="185"/>
    </row>
    <row r="80" spans="2:6" ht="23.25">
      <c r="B80" s="134"/>
      <c r="C80" s="166"/>
      <c r="D80" s="183"/>
      <c r="E80" s="183"/>
      <c r="F80" s="185"/>
    </row>
    <row r="81" spans="2:6" ht="23.25">
      <c r="B81" s="134"/>
      <c r="C81" s="166"/>
      <c r="D81" s="183"/>
      <c r="E81" s="183"/>
      <c r="F81" s="185"/>
    </row>
    <row r="82" spans="2:6" ht="23.25">
      <c r="B82" s="134"/>
      <c r="C82" s="166"/>
      <c r="D82" s="183"/>
      <c r="E82" s="183"/>
      <c r="F82" s="185"/>
    </row>
    <row r="83" spans="2:6" ht="23.25">
      <c r="B83" s="134"/>
      <c r="C83" s="166"/>
      <c r="D83" s="183"/>
      <c r="E83" s="183"/>
      <c r="F83" s="185"/>
    </row>
    <row r="84" spans="3:6" ht="18.75">
      <c r="C84" s="154"/>
      <c r="D84" s="153"/>
      <c r="E84" s="153"/>
      <c r="F84" s="186"/>
    </row>
    <row r="85" spans="3:6" ht="18.75">
      <c r="C85" s="154"/>
      <c r="D85" s="153"/>
      <c r="E85" s="153"/>
      <c r="F85" s="186"/>
    </row>
    <row r="86" spans="3:6" ht="18.75">
      <c r="C86" s="154"/>
      <c r="D86" s="153"/>
      <c r="E86" s="153"/>
      <c r="F86" s="186"/>
    </row>
    <row r="87" spans="3:6" ht="18.75">
      <c r="C87" s="154"/>
      <c r="D87" s="153"/>
      <c r="E87" s="153"/>
      <c r="F87" s="186"/>
    </row>
    <row r="88" spans="3:6" ht="18.75">
      <c r="C88" s="154"/>
      <c r="D88" s="153"/>
      <c r="E88" s="153"/>
      <c r="F88" s="186"/>
    </row>
    <row r="89" spans="3:6" ht="18.75">
      <c r="C89" s="154"/>
      <c r="D89" s="153"/>
      <c r="E89" s="153"/>
      <c r="F89" s="186"/>
    </row>
    <row r="90" spans="3:6" ht="18.75">
      <c r="C90" s="154"/>
      <c r="D90" s="153"/>
      <c r="E90" s="153"/>
      <c r="F90" s="186"/>
    </row>
    <row r="91" spans="3:6" ht="18.75">
      <c r="C91" s="154"/>
      <c r="D91" s="153"/>
      <c r="E91" s="153"/>
      <c r="F91" s="186"/>
    </row>
    <row r="92" spans="3:6" ht="18.75">
      <c r="C92" s="154"/>
      <c r="D92" s="153"/>
      <c r="E92" s="153"/>
      <c r="F92" s="186"/>
    </row>
    <row r="93" spans="3:6" ht="18.75">
      <c r="C93" s="154"/>
      <c r="D93" s="153"/>
      <c r="E93" s="153"/>
      <c r="F93" s="186"/>
    </row>
    <row r="94" spans="3:6" ht="18.75">
      <c r="C94" s="154"/>
      <c r="D94" s="153"/>
      <c r="E94" s="153"/>
      <c r="F94" s="186"/>
    </row>
    <row r="95" spans="3:6" ht="18.75">
      <c r="C95" s="154"/>
      <c r="D95" s="153"/>
      <c r="E95" s="153"/>
      <c r="F95" s="186"/>
    </row>
    <row r="96" spans="3:6" ht="18.75">
      <c r="C96" s="154"/>
      <c r="D96" s="153"/>
      <c r="E96" s="153"/>
      <c r="F96" s="186"/>
    </row>
    <row r="97" spans="3:6" ht="18.75">
      <c r="C97" s="154"/>
      <c r="D97" s="153"/>
      <c r="E97" s="153"/>
      <c r="F97" s="186"/>
    </row>
    <row r="98" spans="3:6" ht="18.75">
      <c r="C98" s="154"/>
      <c r="D98" s="153"/>
      <c r="E98" s="153"/>
      <c r="F98" s="186"/>
    </row>
    <row r="99" spans="3:6" ht="18.75">
      <c r="C99" s="154"/>
      <c r="D99" s="153"/>
      <c r="E99" s="153"/>
      <c r="F99" s="186"/>
    </row>
    <row r="100" spans="3:6" ht="18.75">
      <c r="C100" s="154"/>
      <c r="D100" s="153"/>
      <c r="E100" s="153"/>
      <c r="F100" s="186"/>
    </row>
    <row r="101" spans="3:6" ht="18.75">
      <c r="C101" s="154"/>
      <c r="D101" s="153"/>
      <c r="E101" s="153"/>
      <c r="F101" s="186"/>
    </row>
    <row r="102" spans="3:6" ht="18.75">
      <c r="C102" s="154"/>
      <c r="D102" s="153"/>
      <c r="E102" s="153"/>
      <c r="F102" s="186"/>
    </row>
    <row r="103" spans="3:6" ht="18.75">
      <c r="C103" s="154"/>
      <c r="D103" s="153"/>
      <c r="E103" s="153"/>
      <c r="F103" s="186"/>
    </row>
    <row r="104" spans="3:6" ht="18.75">
      <c r="C104" s="154"/>
      <c r="D104" s="153"/>
      <c r="E104" s="153"/>
      <c r="F104" s="186"/>
    </row>
    <row r="105" spans="3:6" ht="18.75">
      <c r="C105" s="154"/>
      <c r="D105" s="153"/>
      <c r="E105" s="153"/>
      <c r="F105" s="186"/>
    </row>
    <row r="106" spans="3:6" ht="18.75">
      <c r="C106" s="154"/>
      <c r="D106" s="153"/>
      <c r="E106" s="153"/>
      <c r="F106" s="186"/>
    </row>
    <row r="107" spans="3:6" ht="18.75">
      <c r="C107" s="154"/>
      <c r="D107" s="153"/>
      <c r="E107" s="153"/>
      <c r="F107" s="186"/>
    </row>
    <row r="108" spans="3:6" ht="18.75">
      <c r="C108" s="154"/>
      <c r="D108" s="153"/>
      <c r="E108" s="153"/>
      <c r="F108" s="186"/>
    </row>
    <row r="109" spans="3:6" ht="18.75">
      <c r="C109" s="154"/>
      <c r="D109" s="153"/>
      <c r="E109" s="153"/>
      <c r="F109" s="186"/>
    </row>
    <row r="110" spans="3:6" ht="18.75">
      <c r="C110" s="154"/>
      <c r="D110" s="153"/>
      <c r="E110" s="153"/>
      <c r="F110" s="186"/>
    </row>
    <row r="111" spans="3:6" ht="18.75">
      <c r="C111" s="154"/>
      <c r="D111" s="153"/>
      <c r="E111" s="153"/>
      <c r="F111" s="186"/>
    </row>
    <row r="112" spans="3:6" ht="18.75">
      <c r="C112" s="154"/>
      <c r="D112" s="153"/>
      <c r="E112" s="153"/>
      <c r="F112" s="186"/>
    </row>
    <row r="113" spans="3:6" ht="18.75">
      <c r="C113" s="154"/>
      <c r="D113" s="153"/>
      <c r="E113" s="153"/>
      <c r="F113" s="186"/>
    </row>
    <row r="114" spans="3:6" ht="18.75">
      <c r="C114" s="154"/>
      <c r="D114" s="153"/>
      <c r="E114" s="153"/>
      <c r="F114" s="186"/>
    </row>
    <row r="115" spans="3:6" ht="18.75">
      <c r="C115" s="154"/>
      <c r="D115" s="153"/>
      <c r="E115" s="153"/>
      <c r="F115" s="186"/>
    </row>
    <row r="116" spans="3:6" ht="18.75">
      <c r="C116" s="154"/>
      <c r="D116" s="153"/>
      <c r="E116" s="153"/>
      <c r="F116" s="186"/>
    </row>
    <row r="117" spans="3:6" ht="18.75">
      <c r="C117" s="154"/>
      <c r="D117" s="153"/>
      <c r="E117" s="153"/>
      <c r="F117" s="186"/>
    </row>
    <row r="118" spans="3:6" ht="18.75">
      <c r="C118" s="154"/>
      <c r="D118" s="153"/>
      <c r="E118" s="153"/>
      <c r="F118" s="186"/>
    </row>
    <row r="119" spans="3:6" ht="18.75">
      <c r="C119" s="154"/>
      <c r="D119" s="153"/>
      <c r="E119" s="153"/>
      <c r="F119" s="186"/>
    </row>
    <row r="120" spans="3:6" ht="18.75">
      <c r="C120" s="154"/>
      <c r="D120" s="153"/>
      <c r="E120" s="153"/>
      <c r="F120" s="186"/>
    </row>
    <row r="121" spans="3:6" ht="18.75">
      <c r="C121" s="154"/>
      <c r="D121" s="153"/>
      <c r="E121" s="153"/>
      <c r="F121" s="186"/>
    </row>
    <row r="122" spans="3:6" ht="18.75">
      <c r="C122" s="154"/>
      <c r="D122" s="153"/>
      <c r="E122" s="153"/>
      <c r="F122" s="186"/>
    </row>
    <row r="123" spans="3:6" ht="18.75">
      <c r="C123" s="154"/>
      <c r="D123" s="153"/>
      <c r="E123" s="153"/>
      <c r="F123" s="186"/>
    </row>
    <row r="124" spans="3:6" ht="18.75">
      <c r="C124" s="154"/>
      <c r="D124" s="153"/>
      <c r="E124" s="153"/>
      <c r="F124" s="186"/>
    </row>
    <row r="125" spans="3:6" ht="18.75">
      <c r="C125" s="154"/>
      <c r="D125" s="153"/>
      <c r="E125" s="153"/>
      <c r="F125" s="186"/>
    </row>
    <row r="126" spans="3:6" ht="18.75">
      <c r="C126" s="154"/>
      <c r="D126" s="153"/>
      <c r="E126" s="153"/>
      <c r="F126" s="186"/>
    </row>
    <row r="127" spans="3:6" ht="18.75">
      <c r="C127" s="154"/>
      <c r="D127" s="153"/>
      <c r="E127" s="153"/>
      <c r="F127" s="186"/>
    </row>
    <row r="128" spans="3:6" ht="18.75">
      <c r="C128" s="154"/>
      <c r="D128" s="153"/>
      <c r="E128" s="153"/>
      <c r="F128" s="186"/>
    </row>
    <row r="129" spans="3:6" ht="18.75">
      <c r="C129" s="154"/>
      <c r="D129" s="153"/>
      <c r="E129" s="153"/>
      <c r="F129" s="186"/>
    </row>
    <row r="130" spans="3:6" ht="18.75">
      <c r="C130" s="154"/>
      <c r="D130" s="153"/>
      <c r="E130" s="153"/>
      <c r="F130" s="186"/>
    </row>
    <row r="131" spans="3:6" ht="18.75">
      <c r="C131" s="154"/>
      <c r="D131" s="153"/>
      <c r="E131" s="153"/>
      <c r="F131" s="186"/>
    </row>
    <row r="132" spans="3:6" ht="18.75">
      <c r="C132" s="154"/>
      <c r="D132" s="153"/>
      <c r="E132" s="153"/>
      <c r="F132" s="186"/>
    </row>
    <row r="133" spans="3:6" ht="18.75">
      <c r="C133" s="154"/>
      <c r="D133" s="153"/>
      <c r="E133" s="153"/>
      <c r="F133" s="186"/>
    </row>
    <row r="134" spans="3:6" ht="18.75">
      <c r="C134" s="154"/>
      <c r="D134" s="153"/>
      <c r="E134" s="153"/>
      <c r="F134" s="186"/>
    </row>
    <row r="135" spans="3:6" ht="18.75">
      <c r="C135" s="154"/>
      <c r="D135" s="153"/>
      <c r="E135" s="153"/>
      <c r="F135" s="186"/>
    </row>
    <row r="136" spans="3:6" ht="18.75">
      <c r="C136" s="154"/>
      <c r="D136" s="153"/>
      <c r="E136" s="153"/>
      <c r="F136" s="186"/>
    </row>
    <row r="137" spans="3:6" ht="18.75">
      <c r="C137" s="154"/>
      <c r="D137" s="153"/>
      <c r="E137" s="153"/>
      <c r="F137" s="186"/>
    </row>
    <row r="138" spans="3:6" ht="18.75">
      <c r="C138" s="154"/>
      <c r="D138" s="153"/>
      <c r="E138" s="153"/>
      <c r="F138" s="186"/>
    </row>
    <row r="139" spans="3:6" ht="18.75">
      <c r="C139" s="154"/>
      <c r="D139" s="153"/>
      <c r="E139" s="153"/>
      <c r="F139" s="186"/>
    </row>
    <row r="140" spans="3:6" ht="18.75">
      <c r="C140" s="154"/>
      <c r="D140" s="153"/>
      <c r="E140" s="153"/>
      <c r="F140" s="186"/>
    </row>
    <row r="141" spans="3:6" ht="18.75">
      <c r="C141" s="154"/>
      <c r="D141" s="153"/>
      <c r="E141" s="153"/>
      <c r="F141" s="186"/>
    </row>
    <row r="142" spans="3:6" ht="18.75">
      <c r="C142" s="154"/>
      <c r="D142" s="153"/>
      <c r="E142" s="153"/>
      <c r="F142" s="186"/>
    </row>
    <row r="143" spans="3:6" ht="18.75">
      <c r="C143" s="154"/>
      <c r="D143" s="153"/>
      <c r="E143" s="153"/>
      <c r="F143" s="186"/>
    </row>
    <row r="144" spans="3:6" ht="18.75">
      <c r="C144" s="154"/>
      <c r="D144" s="153"/>
      <c r="E144" s="153"/>
      <c r="F144" s="186"/>
    </row>
    <row r="145" spans="3:6" ht="18.75">
      <c r="C145" s="154"/>
      <c r="D145" s="153"/>
      <c r="E145" s="153"/>
      <c r="F145" s="186"/>
    </row>
    <row r="146" spans="3:6" ht="18.75">
      <c r="C146" s="154"/>
      <c r="D146" s="153"/>
      <c r="E146" s="153"/>
      <c r="F146" s="186"/>
    </row>
    <row r="147" spans="3:6" ht="18.75">
      <c r="C147" s="154"/>
      <c r="D147" s="153"/>
      <c r="E147" s="153"/>
      <c r="F147" s="186"/>
    </row>
    <row r="148" spans="3:6" ht="18.75">
      <c r="C148" s="154"/>
      <c r="D148" s="153"/>
      <c r="E148" s="153"/>
      <c r="F148" s="186"/>
    </row>
    <row r="149" spans="3:6" ht="18.75">
      <c r="C149" s="154"/>
      <c r="D149" s="153"/>
      <c r="E149" s="153"/>
      <c r="F149" s="186"/>
    </row>
    <row r="150" spans="3:6" ht="18.75">
      <c r="C150" s="154"/>
      <c r="D150" s="153"/>
      <c r="E150" s="153"/>
      <c r="F150" s="186"/>
    </row>
    <row r="151" spans="3:6" ht="18.75">
      <c r="C151" s="154"/>
      <c r="D151" s="153"/>
      <c r="E151" s="153"/>
      <c r="F151" s="186"/>
    </row>
    <row r="152" spans="3:6" ht="18.75">
      <c r="C152" s="154"/>
      <c r="D152" s="153"/>
      <c r="E152" s="153"/>
      <c r="F152" s="186"/>
    </row>
    <row r="153" spans="3:6" ht="18.75">
      <c r="C153" s="154"/>
      <c r="D153" s="153"/>
      <c r="E153" s="153"/>
      <c r="F153" s="186"/>
    </row>
    <row r="154" spans="3:6" ht="18.75">
      <c r="C154" s="154"/>
      <c r="D154" s="153"/>
      <c r="E154" s="153"/>
      <c r="F154" s="186"/>
    </row>
    <row r="155" spans="3:6" ht="18.75">
      <c r="C155" s="154"/>
      <c r="D155" s="153"/>
      <c r="E155" s="153"/>
      <c r="F155" s="186"/>
    </row>
    <row r="156" spans="3:6" ht="18.75">
      <c r="C156" s="154"/>
      <c r="D156" s="153"/>
      <c r="E156" s="153"/>
      <c r="F156" s="186"/>
    </row>
    <row r="157" spans="3:6" ht="18.75">
      <c r="C157" s="154"/>
      <c r="D157" s="153"/>
      <c r="E157" s="153"/>
      <c r="F157" s="186"/>
    </row>
    <row r="158" spans="3:6" ht="18.75">
      <c r="C158" s="154"/>
      <c r="D158" s="153"/>
      <c r="E158" s="153"/>
      <c r="F158" s="186"/>
    </row>
    <row r="159" spans="3:6" ht="18.75">
      <c r="C159" s="154"/>
      <c r="D159" s="153"/>
      <c r="E159" s="153"/>
      <c r="F159" s="186"/>
    </row>
    <row r="160" spans="3:6" ht="18.75">
      <c r="C160" s="154"/>
      <c r="D160" s="153"/>
      <c r="E160" s="153"/>
      <c r="F160" s="186"/>
    </row>
    <row r="161" spans="3:6" ht="18.75">
      <c r="C161" s="154"/>
      <c r="D161" s="153"/>
      <c r="E161" s="153"/>
      <c r="F161" s="186"/>
    </row>
    <row r="162" spans="3:6" ht="18.75">
      <c r="C162" s="154"/>
      <c r="D162" s="153"/>
      <c r="E162" s="153"/>
      <c r="F162" s="186"/>
    </row>
    <row r="163" spans="3:6" ht="18.75">
      <c r="C163" s="154"/>
      <c r="D163" s="153"/>
      <c r="E163" s="153"/>
      <c r="F163" s="186"/>
    </row>
    <row r="164" spans="3:6" ht="18.75">
      <c r="C164" s="154"/>
      <c r="D164" s="153"/>
      <c r="E164" s="153"/>
      <c r="F164" s="186"/>
    </row>
    <row r="165" spans="3:6" ht="18.75">
      <c r="C165" s="154"/>
      <c r="D165" s="153"/>
      <c r="E165" s="153"/>
      <c r="F165" s="186"/>
    </row>
    <row r="166" spans="3:6" ht="18.75">
      <c r="C166" s="154"/>
      <c r="D166" s="153"/>
      <c r="E166" s="153"/>
      <c r="F166" s="186"/>
    </row>
    <row r="167" spans="3:6" ht="18.75">
      <c r="C167" s="154"/>
      <c r="D167" s="153"/>
      <c r="E167" s="153"/>
      <c r="F167" s="186"/>
    </row>
    <row r="168" spans="3:6" ht="18.75">
      <c r="C168" s="154"/>
      <c r="D168" s="153"/>
      <c r="E168" s="153"/>
      <c r="F168" s="186"/>
    </row>
    <row r="169" spans="3:6" ht="18.75">
      <c r="C169" s="154"/>
      <c r="D169" s="153"/>
      <c r="E169" s="153"/>
      <c r="F169" s="186"/>
    </row>
    <row r="170" spans="3:6" ht="18.75">
      <c r="C170" s="154"/>
      <c r="D170" s="153"/>
      <c r="E170" s="153"/>
      <c r="F170" s="186"/>
    </row>
    <row r="171" spans="3:6" ht="18.75">
      <c r="C171" s="154"/>
      <c r="D171" s="153"/>
      <c r="E171" s="153"/>
      <c r="F171" s="186"/>
    </row>
    <row r="172" spans="3:6" ht="18.75">
      <c r="C172" s="154"/>
      <c r="D172" s="153"/>
      <c r="E172" s="153"/>
      <c r="F172" s="186"/>
    </row>
    <row r="173" spans="3:6" ht="18.75">
      <c r="C173" s="154"/>
      <c r="D173" s="153"/>
      <c r="E173" s="153"/>
      <c r="F173" s="186"/>
    </row>
    <row r="174" spans="3:6" ht="18.75">
      <c r="C174" s="154"/>
      <c r="D174" s="153"/>
      <c r="E174" s="153"/>
      <c r="F174" s="186"/>
    </row>
    <row r="175" spans="3:6" ht="18.75">
      <c r="C175" s="154"/>
      <c r="D175" s="153"/>
      <c r="E175" s="153"/>
      <c r="F175" s="186"/>
    </row>
    <row r="176" spans="3:6" ht="18.75">
      <c r="C176" s="154"/>
      <c r="D176" s="153"/>
      <c r="E176" s="153"/>
      <c r="F176" s="186"/>
    </row>
    <row r="177" spans="3:6" ht="18.75">
      <c r="C177" s="154"/>
      <c r="D177" s="153"/>
      <c r="E177" s="153"/>
      <c r="F177" s="186"/>
    </row>
    <row r="178" spans="3:6" ht="18.75">
      <c r="C178" s="154"/>
      <c r="D178" s="153"/>
      <c r="E178" s="153"/>
      <c r="F178" s="186"/>
    </row>
    <row r="179" spans="3:6" ht="18.75">
      <c r="C179" s="154"/>
      <c r="D179" s="153"/>
      <c r="E179" s="153"/>
      <c r="F179" s="186"/>
    </row>
    <row r="180" spans="3:6" ht="18.75">
      <c r="C180" s="154"/>
      <c r="D180" s="153"/>
      <c r="E180" s="153"/>
      <c r="F180" s="186"/>
    </row>
    <row r="181" spans="3:6" ht="18.75">
      <c r="C181" s="154"/>
      <c r="D181" s="153"/>
      <c r="E181" s="153"/>
      <c r="F181" s="186"/>
    </row>
    <row r="182" spans="3:6" ht="18.75">
      <c r="C182" s="154"/>
      <c r="D182" s="153"/>
      <c r="E182" s="153"/>
      <c r="F182" s="186"/>
    </row>
    <row r="183" spans="3:6" ht="18.75">
      <c r="C183" s="154"/>
      <c r="D183" s="153"/>
      <c r="E183" s="153"/>
      <c r="F183" s="186"/>
    </row>
    <row r="184" spans="3:6" ht="18.75">
      <c r="C184" s="154"/>
      <c r="D184" s="153"/>
      <c r="E184" s="153"/>
      <c r="F184" s="186"/>
    </row>
    <row r="185" spans="3:6" ht="18.75">
      <c r="C185" s="154"/>
      <c r="D185" s="153"/>
      <c r="E185" s="153"/>
      <c r="F185" s="186"/>
    </row>
    <row r="186" spans="3:6" ht="18.75">
      <c r="C186" s="154"/>
      <c r="D186" s="153"/>
      <c r="E186" s="153"/>
      <c r="F186" s="186"/>
    </row>
    <row r="187" spans="3:6" ht="18.75">
      <c r="C187" s="154"/>
      <c r="D187" s="153"/>
      <c r="E187" s="153"/>
      <c r="F187" s="186"/>
    </row>
    <row r="188" spans="3:6" ht="18.75">
      <c r="C188" s="154"/>
      <c r="D188" s="153"/>
      <c r="E188" s="153"/>
      <c r="F188" s="186"/>
    </row>
    <row r="189" spans="3:6" ht="18.75">
      <c r="C189" s="154"/>
      <c r="D189" s="153"/>
      <c r="E189" s="153"/>
      <c r="F189" s="186"/>
    </row>
    <row r="190" spans="3:6" ht="18.75">
      <c r="C190" s="154"/>
      <c r="D190" s="153"/>
      <c r="E190" s="153"/>
      <c r="F190" s="186"/>
    </row>
    <row r="191" spans="3:6" ht="18.75">
      <c r="C191" s="154"/>
      <c r="D191" s="153"/>
      <c r="E191" s="153"/>
      <c r="F191" s="186"/>
    </row>
    <row r="192" spans="3:6" ht="18.75">
      <c r="C192" s="154"/>
      <c r="D192" s="153"/>
      <c r="E192" s="153"/>
      <c r="F192" s="186"/>
    </row>
    <row r="193" spans="3:6" ht="18.75">
      <c r="C193" s="154"/>
      <c r="D193" s="153"/>
      <c r="E193" s="153"/>
      <c r="F193" s="186"/>
    </row>
    <row r="194" spans="3:6" ht="18.75">
      <c r="C194" s="154"/>
      <c r="D194" s="153"/>
      <c r="E194" s="153"/>
      <c r="F194" s="186"/>
    </row>
    <row r="195" spans="3:6" ht="18.75">
      <c r="C195" s="154"/>
      <c r="D195" s="153"/>
      <c r="E195" s="153"/>
      <c r="F195" s="186"/>
    </row>
    <row r="196" spans="3:6" ht="18.75">
      <c r="C196" s="154"/>
      <c r="D196" s="153"/>
      <c r="E196" s="153"/>
      <c r="F196" s="186"/>
    </row>
    <row r="197" spans="3:6" ht="18.75">
      <c r="C197" s="154"/>
      <c r="D197" s="153"/>
      <c r="E197" s="153"/>
      <c r="F197" s="186"/>
    </row>
    <row r="198" spans="3:6" ht="18.75">
      <c r="C198" s="154"/>
      <c r="D198" s="153"/>
      <c r="E198" s="153"/>
      <c r="F198" s="186"/>
    </row>
    <row r="199" spans="3:6" ht="18.75">
      <c r="C199" s="154"/>
      <c r="D199" s="153"/>
      <c r="E199" s="153"/>
      <c r="F199" s="186"/>
    </row>
    <row r="200" spans="3:6" ht="18.75">
      <c r="C200" s="154"/>
      <c r="D200" s="153"/>
      <c r="E200" s="153"/>
      <c r="F200" s="186"/>
    </row>
    <row r="201" spans="3:6" ht="18.75">
      <c r="C201" s="154"/>
      <c r="D201" s="153"/>
      <c r="E201" s="153"/>
      <c r="F201" s="186"/>
    </row>
    <row r="202" spans="3:6" ht="18.75">
      <c r="C202" s="154"/>
      <c r="D202" s="153"/>
      <c r="E202" s="153"/>
      <c r="F202" s="186"/>
    </row>
    <row r="203" spans="3:6" ht="18.75">
      <c r="C203" s="154"/>
      <c r="D203" s="153"/>
      <c r="E203" s="153"/>
      <c r="F203" s="186"/>
    </row>
    <row r="204" spans="3:6" ht="18.75">
      <c r="C204" s="154"/>
      <c r="D204" s="153"/>
      <c r="E204" s="153"/>
      <c r="F204" s="186"/>
    </row>
    <row r="205" spans="3:6" ht="18.75">
      <c r="C205" s="154"/>
      <c r="D205" s="153"/>
      <c r="E205" s="153"/>
      <c r="F205" s="186"/>
    </row>
    <row r="206" spans="3:6" ht="18.75">
      <c r="C206" s="154"/>
      <c r="D206" s="153"/>
      <c r="E206" s="153"/>
      <c r="F206" s="186"/>
    </row>
    <row r="207" spans="3:6" ht="18.75">
      <c r="C207" s="154"/>
      <c r="D207" s="153"/>
      <c r="E207" s="153"/>
      <c r="F207" s="186"/>
    </row>
    <row r="208" spans="3:6" ht="18.75">
      <c r="C208" s="154"/>
      <c r="D208" s="153"/>
      <c r="E208" s="153"/>
      <c r="F208" s="186"/>
    </row>
    <row r="209" spans="3:6" ht="18.75">
      <c r="C209" s="154"/>
      <c r="D209" s="153"/>
      <c r="E209" s="153"/>
      <c r="F209" s="186"/>
    </row>
    <row r="210" spans="3:6" ht="18.75">
      <c r="C210" s="154"/>
      <c r="D210" s="153"/>
      <c r="E210" s="153"/>
      <c r="F210" s="186"/>
    </row>
    <row r="211" spans="3:6" ht="18.75">
      <c r="C211" s="154"/>
      <c r="D211" s="153"/>
      <c r="E211" s="153"/>
      <c r="F211" s="186"/>
    </row>
    <row r="212" spans="3:6" ht="18.75">
      <c r="C212" s="154"/>
      <c r="D212" s="153"/>
      <c r="E212" s="153"/>
      <c r="F212" s="186"/>
    </row>
    <row r="213" spans="3:6" ht="18.75">
      <c r="C213" s="154"/>
      <c r="D213" s="153"/>
      <c r="E213" s="153"/>
      <c r="F213" s="186"/>
    </row>
    <row r="214" spans="3:6" ht="18.75">
      <c r="C214" s="154"/>
      <c r="D214" s="153"/>
      <c r="E214" s="153"/>
      <c r="F214" s="186"/>
    </row>
    <row r="215" spans="3:6" ht="18.75">
      <c r="C215" s="154"/>
      <c r="D215" s="153"/>
      <c r="E215" s="153"/>
      <c r="F215" s="186"/>
    </row>
    <row r="216" spans="3:6" ht="18.75">
      <c r="C216" s="154"/>
      <c r="D216" s="153"/>
      <c r="E216" s="153"/>
      <c r="F216" s="186"/>
    </row>
    <row r="217" spans="3:6" ht="18.75">
      <c r="C217" s="154"/>
      <c r="D217" s="153"/>
      <c r="E217" s="153"/>
      <c r="F217" s="186"/>
    </row>
    <row r="218" spans="3:6" ht="18.75">
      <c r="C218" s="154"/>
      <c r="D218" s="153"/>
      <c r="E218" s="153"/>
      <c r="F218" s="186"/>
    </row>
    <row r="219" spans="3:6" ht="18.75">
      <c r="C219" s="154"/>
      <c r="D219" s="153"/>
      <c r="E219" s="153"/>
      <c r="F219" s="186"/>
    </row>
    <row r="220" spans="3:6" ht="18.75">
      <c r="C220" s="154"/>
      <c r="D220" s="153"/>
      <c r="E220" s="153"/>
      <c r="F220" s="186"/>
    </row>
    <row r="221" spans="3:6" ht="18.75">
      <c r="C221" s="154"/>
      <c r="D221" s="153"/>
      <c r="E221" s="153"/>
      <c r="F221" s="186"/>
    </row>
    <row r="222" spans="3:6" ht="18.75">
      <c r="C222" s="154"/>
      <c r="D222" s="153"/>
      <c r="E222" s="153"/>
      <c r="F222" s="186"/>
    </row>
    <row r="223" spans="3:6" ht="18.75">
      <c r="C223" s="154"/>
      <c r="D223" s="153"/>
      <c r="E223" s="153"/>
      <c r="F223" s="186"/>
    </row>
    <row r="224" spans="3:6" ht="18.75">
      <c r="C224" s="154"/>
      <c r="D224" s="153"/>
      <c r="E224" s="153"/>
      <c r="F224" s="186"/>
    </row>
    <row r="225" spans="3:6" ht="18.75">
      <c r="C225" s="154"/>
      <c r="D225" s="153"/>
      <c r="E225" s="153"/>
      <c r="F225" s="186"/>
    </row>
    <row r="226" spans="3:6" ht="18.75">
      <c r="C226" s="154"/>
      <c r="D226" s="153"/>
      <c r="E226" s="153"/>
      <c r="F226" s="186"/>
    </row>
    <row r="227" spans="3:6" ht="18.75">
      <c r="C227" s="154"/>
      <c r="D227" s="153"/>
      <c r="E227" s="153"/>
      <c r="F227" s="186"/>
    </row>
    <row r="228" spans="3:6" ht="18.75">
      <c r="C228" s="154"/>
      <c r="D228" s="153"/>
      <c r="E228" s="153"/>
      <c r="F228" s="186"/>
    </row>
    <row r="229" spans="3:6" ht="18.75">
      <c r="C229" s="154"/>
      <c r="D229" s="153"/>
      <c r="E229" s="153"/>
      <c r="F229" s="186"/>
    </row>
    <row r="230" spans="3:6" ht="18.75">
      <c r="C230" s="154"/>
      <c r="D230" s="153"/>
      <c r="E230" s="153"/>
      <c r="F230" s="186"/>
    </row>
    <row r="231" spans="3:6" ht="18.75">
      <c r="C231" s="154"/>
      <c r="D231" s="153"/>
      <c r="E231" s="153"/>
      <c r="F231" s="186"/>
    </row>
    <row r="232" spans="3:6" ht="18.75">
      <c r="C232" s="154"/>
      <c r="D232" s="153"/>
      <c r="E232" s="153"/>
      <c r="F232" s="186"/>
    </row>
    <row r="233" spans="3:6" ht="18.75">
      <c r="C233" s="154"/>
      <c r="D233" s="153"/>
      <c r="E233" s="153"/>
      <c r="F233" s="186"/>
    </row>
    <row r="234" spans="3:6" ht="18.75">
      <c r="C234" s="154"/>
      <c r="D234" s="153"/>
      <c r="E234" s="153"/>
      <c r="F234" s="186"/>
    </row>
    <row r="235" spans="3:6" ht="18.75">
      <c r="C235" s="154"/>
      <c r="D235" s="153"/>
      <c r="E235" s="153"/>
      <c r="F235" s="186"/>
    </row>
    <row r="236" spans="3:6" ht="18.75">
      <c r="C236" s="154"/>
      <c r="D236" s="153"/>
      <c r="E236" s="153"/>
      <c r="F236" s="186"/>
    </row>
    <row r="237" spans="3:6" ht="18.75">
      <c r="C237" s="154"/>
      <c r="D237" s="153"/>
      <c r="E237" s="153"/>
      <c r="F237" s="186"/>
    </row>
    <row r="238" spans="3:6" ht="18.75">
      <c r="C238" s="154"/>
      <c r="D238" s="153"/>
      <c r="E238" s="153"/>
      <c r="F238" s="186"/>
    </row>
    <row r="239" spans="3:6" ht="18.75">
      <c r="C239" s="154"/>
      <c r="D239" s="153"/>
      <c r="E239" s="153"/>
      <c r="F239" s="186"/>
    </row>
    <row r="240" spans="3:6" ht="18.75">
      <c r="C240" s="154"/>
      <c r="D240" s="153"/>
      <c r="E240" s="153"/>
      <c r="F240" s="186"/>
    </row>
    <row r="241" spans="3:6" ht="18.75">
      <c r="C241" s="154"/>
      <c r="D241" s="153"/>
      <c r="E241" s="153"/>
      <c r="F241" s="186"/>
    </row>
    <row r="242" spans="3:6" ht="18.75">
      <c r="C242" s="154"/>
      <c r="D242" s="153"/>
      <c r="E242" s="153"/>
      <c r="F242" s="186"/>
    </row>
    <row r="243" spans="3:6" ht="18.75">
      <c r="C243" s="154"/>
      <c r="D243" s="153"/>
      <c r="E243" s="153"/>
      <c r="F243" s="186"/>
    </row>
    <row r="244" spans="3:6" ht="18.75">
      <c r="C244" s="154"/>
      <c r="D244" s="153"/>
      <c r="E244" s="153"/>
      <c r="F244" s="186"/>
    </row>
    <row r="245" spans="3:6" ht="18.75">
      <c r="C245" s="154"/>
      <c r="D245" s="153"/>
      <c r="E245" s="153"/>
      <c r="F245" s="186"/>
    </row>
    <row r="246" spans="3:6" ht="18.75">
      <c r="C246" s="154"/>
      <c r="D246" s="153"/>
      <c r="E246" s="153"/>
      <c r="F246" s="186"/>
    </row>
    <row r="247" spans="3:6" ht="18.75">
      <c r="C247" s="154"/>
      <c r="D247" s="153"/>
      <c r="E247" s="153"/>
      <c r="F247" s="186"/>
    </row>
    <row r="248" spans="3:6" ht="18.75">
      <c r="C248" s="154"/>
      <c r="D248" s="153"/>
      <c r="E248" s="153"/>
      <c r="F248" s="186"/>
    </row>
    <row r="249" spans="3:6" ht="18.75">
      <c r="C249" s="154"/>
      <c r="D249" s="153"/>
      <c r="E249" s="153"/>
      <c r="F249" s="186"/>
    </row>
    <row r="250" spans="3:6" ht="18.75">
      <c r="C250" s="154"/>
      <c r="D250" s="153"/>
      <c r="E250" s="153"/>
      <c r="F250" s="186"/>
    </row>
    <row r="251" spans="3:6" ht="18.75">
      <c r="C251" s="154"/>
      <c r="D251" s="153"/>
      <c r="E251" s="153"/>
      <c r="F251" s="186"/>
    </row>
    <row r="252" spans="3:6" ht="18.75">
      <c r="C252" s="154"/>
      <c r="D252" s="153"/>
      <c r="E252" s="153"/>
      <c r="F252" s="186"/>
    </row>
    <row r="253" spans="3:6" ht="18.75">
      <c r="C253" s="154"/>
      <c r="D253" s="153"/>
      <c r="E253" s="153"/>
      <c r="F253" s="186"/>
    </row>
    <row r="254" spans="3:6" ht="18.75">
      <c r="C254" s="154"/>
      <c r="D254" s="153"/>
      <c r="E254" s="153"/>
      <c r="F254" s="186"/>
    </row>
    <row r="255" spans="3:6" ht="18.75">
      <c r="C255" s="154"/>
      <c r="D255" s="153"/>
      <c r="E255" s="153"/>
      <c r="F255" s="186"/>
    </row>
    <row r="256" spans="3:6" ht="18.75">
      <c r="C256" s="154"/>
      <c r="D256" s="153"/>
      <c r="E256" s="153"/>
      <c r="F256" s="186"/>
    </row>
    <row r="257" spans="3:6" ht="18.75">
      <c r="C257" s="154"/>
      <c r="D257" s="153"/>
      <c r="E257" s="153"/>
      <c r="F257" s="186"/>
    </row>
    <row r="258" spans="3:6" ht="18.75">
      <c r="C258" s="154"/>
      <c r="D258" s="153"/>
      <c r="E258" s="153"/>
      <c r="F258" s="186"/>
    </row>
    <row r="259" spans="3:6" ht="18.75">
      <c r="C259" s="154"/>
      <c r="D259" s="153"/>
      <c r="E259" s="153"/>
      <c r="F259" s="186"/>
    </row>
    <row r="260" spans="3:6" ht="18.75">
      <c r="C260" s="154"/>
      <c r="D260" s="153"/>
      <c r="E260" s="153"/>
      <c r="F260" s="186"/>
    </row>
    <row r="261" spans="3:6" ht="18.75">
      <c r="C261" s="154"/>
      <c r="D261" s="153"/>
      <c r="E261" s="153"/>
      <c r="F261" s="186"/>
    </row>
    <row r="262" spans="3:6" ht="18.75">
      <c r="C262" s="154"/>
      <c r="D262" s="153"/>
      <c r="E262" s="153"/>
      <c r="F262" s="186"/>
    </row>
    <row r="263" spans="3:6" ht="18.75">
      <c r="C263" s="154"/>
      <c r="D263" s="153"/>
      <c r="E263" s="153"/>
      <c r="F263" s="186"/>
    </row>
    <row r="264" spans="3:6" ht="18.75">
      <c r="C264" s="154"/>
      <c r="D264" s="153"/>
      <c r="E264" s="153"/>
      <c r="F264" s="186"/>
    </row>
    <row r="265" spans="3:6" ht="18.75">
      <c r="C265" s="154"/>
      <c r="D265" s="153"/>
      <c r="E265" s="153"/>
      <c r="F265" s="186"/>
    </row>
    <row r="266" spans="3:6" ht="18.75">
      <c r="C266" s="154"/>
      <c r="D266" s="153"/>
      <c r="E266" s="153"/>
      <c r="F266" s="186"/>
    </row>
    <row r="267" spans="3:6" ht="18.75">
      <c r="C267" s="154"/>
      <c r="D267" s="153"/>
      <c r="E267" s="153"/>
      <c r="F267" s="186"/>
    </row>
    <row r="268" spans="3:6" ht="18.75">
      <c r="C268" s="154"/>
      <c r="D268" s="153"/>
      <c r="E268" s="153"/>
      <c r="F268" s="186"/>
    </row>
    <row r="269" spans="3:6" ht="18.75">
      <c r="C269" s="154"/>
      <c r="D269" s="153"/>
      <c r="E269" s="153"/>
      <c r="F269" s="186"/>
    </row>
    <row r="270" spans="3:6" ht="18.75">
      <c r="C270" s="154"/>
      <c r="D270" s="153"/>
      <c r="E270" s="153"/>
      <c r="F270" s="186"/>
    </row>
    <row r="271" spans="3:6" ht="18.75">
      <c r="C271" s="154"/>
      <c r="D271" s="153"/>
      <c r="E271" s="153"/>
      <c r="F271" s="186"/>
    </row>
    <row r="272" spans="3:6" ht="18.75">
      <c r="C272" s="154"/>
      <c r="D272" s="153"/>
      <c r="E272" s="153"/>
      <c r="F272" s="186"/>
    </row>
    <row r="273" spans="3:6" ht="18.75">
      <c r="C273" s="154"/>
      <c r="D273" s="153"/>
      <c r="E273" s="153"/>
      <c r="F273" s="186"/>
    </row>
    <row r="274" spans="3:6" ht="18.75">
      <c r="C274" s="154"/>
      <c r="D274" s="153"/>
      <c r="E274" s="153"/>
      <c r="F274" s="186"/>
    </row>
    <row r="275" spans="3:6" ht="18.75">
      <c r="C275" s="154"/>
      <c r="D275" s="153"/>
      <c r="E275" s="153"/>
      <c r="F275" s="186"/>
    </row>
    <row r="276" spans="3:6" ht="18.75">
      <c r="C276" s="154"/>
      <c r="D276" s="153"/>
      <c r="E276" s="153"/>
      <c r="F276" s="186"/>
    </row>
    <row r="277" spans="3:6" ht="18.75">
      <c r="C277" s="154"/>
      <c r="D277" s="153"/>
      <c r="E277" s="153"/>
      <c r="F277" s="186"/>
    </row>
    <row r="278" spans="3:6" ht="18.75">
      <c r="C278" s="154"/>
      <c r="D278" s="153"/>
      <c r="E278" s="153"/>
      <c r="F278" s="186"/>
    </row>
    <row r="279" spans="3:6" ht="18.75">
      <c r="C279" s="154"/>
      <c r="D279" s="153"/>
      <c r="E279" s="153"/>
      <c r="F279" s="186"/>
    </row>
    <row r="280" spans="3:6" ht="18.75">
      <c r="C280" s="154"/>
      <c r="D280" s="153"/>
      <c r="E280" s="153"/>
      <c r="F280" s="186"/>
    </row>
    <row r="281" spans="3:6" ht="18.75">
      <c r="C281" s="154"/>
      <c r="D281" s="153"/>
      <c r="E281" s="153"/>
      <c r="F281" s="186"/>
    </row>
    <row r="282" spans="3:6" ht="18.75">
      <c r="C282" s="154"/>
      <c r="D282" s="153"/>
      <c r="E282" s="153"/>
      <c r="F282" s="186"/>
    </row>
    <row r="283" spans="3:6" ht="18.75">
      <c r="C283" s="154"/>
      <c r="D283" s="153"/>
      <c r="E283" s="153"/>
      <c r="F283" s="186"/>
    </row>
    <row r="284" spans="3:6" ht="18.75">
      <c r="C284" s="154"/>
      <c r="D284" s="153"/>
      <c r="E284" s="153"/>
      <c r="F284" s="186"/>
    </row>
    <row r="285" spans="3:6" ht="18.75">
      <c r="C285" s="154"/>
      <c r="D285" s="153"/>
      <c r="E285" s="153"/>
      <c r="F285" s="186"/>
    </row>
    <row r="286" spans="3:6" ht="18.75">
      <c r="C286" s="154"/>
      <c r="D286" s="153"/>
      <c r="E286" s="153"/>
      <c r="F286" s="186"/>
    </row>
    <row r="287" spans="3:6" ht="18.75">
      <c r="C287" s="154"/>
      <c r="D287" s="153"/>
      <c r="E287" s="153"/>
      <c r="F287" s="186"/>
    </row>
    <row r="288" spans="3:6" ht="18.75">
      <c r="C288" s="154"/>
      <c r="D288" s="153"/>
      <c r="E288" s="153"/>
      <c r="F288" s="186"/>
    </row>
    <row r="289" spans="3:6" ht="18.75">
      <c r="C289" s="154"/>
      <c r="D289" s="153"/>
      <c r="E289" s="153"/>
      <c r="F289" s="186"/>
    </row>
    <row r="290" spans="3:6" ht="18.75">
      <c r="C290" s="154"/>
      <c r="D290" s="153"/>
      <c r="E290" s="153"/>
      <c r="F290" s="186"/>
    </row>
    <row r="291" spans="3:6" ht="18.75">
      <c r="C291" s="154"/>
      <c r="D291" s="153"/>
      <c r="E291" s="153"/>
      <c r="F291" s="186"/>
    </row>
    <row r="292" spans="3:6" ht="18.75">
      <c r="C292" s="154"/>
      <c r="D292" s="153"/>
      <c r="E292" s="153"/>
      <c r="F292" s="186"/>
    </row>
    <row r="293" spans="3:6" ht="18.75">
      <c r="C293" s="154"/>
      <c r="D293" s="153"/>
      <c r="E293" s="153"/>
      <c r="F293" s="186"/>
    </row>
    <row r="294" spans="3:6" ht="18.75">
      <c r="C294" s="154"/>
      <c r="D294" s="153"/>
      <c r="E294" s="153"/>
      <c r="F294" s="186"/>
    </row>
    <row r="295" spans="3:6" ht="18.75">
      <c r="C295" s="154"/>
      <c r="D295" s="153"/>
      <c r="E295" s="153"/>
      <c r="F295" s="186"/>
    </row>
    <row r="296" spans="3:6" ht="18.75">
      <c r="C296" s="154"/>
      <c r="D296" s="153"/>
      <c r="E296" s="153"/>
      <c r="F296" s="186"/>
    </row>
    <row r="297" spans="3:6" ht="18.75">
      <c r="C297" s="154"/>
      <c r="D297" s="153"/>
      <c r="E297" s="153"/>
      <c r="F297" s="186"/>
    </row>
    <row r="298" spans="3:6" ht="18.75">
      <c r="C298" s="154"/>
      <c r="D298" s="153"/>
      <c r="E298" s="153"/>
      <c r="F298" s="186"/>
    </row>
    <row r="299" spans="3:6" ht="18.75">
      <c r="C299" s="154"/>
      <c r="D299" s="153"/>
      <c r="E299" s="153"/>
      <c r="F299" s="186"/>
    </row>
    <row r="300" spans="3:6" ht="18.75">
      <c r="C300" s="154"/>
      <c r="D300" s="153"/>
      <c r="E300" s="153"/>
      <c r="F300" s="186"/>
    </row>
    <row r="301" spans="3:6" ht="18.75">
      <c r="C301" s="154"/>
      <c r="D301" s="153"/>
      <c r="E301" s="153"/>
      <c r="F301" s="186"/>
    </row>
    <row r="302" spans="3:6" ht="18.75">
      <c r="C302" s="154"/>
      <c r="D302" s="153"/>
      <c r="E302" s="153"/>
      <c r="F302" s="186"/>
    </row>
    <row r="303" spans="3:6" ht="18.75">
      <c r="C303" s="154"/>
      <c r="D303" s="153"/>
      <c r="E303" s="153"/>
      <c r="F303" s="186"/>
    </row>
    <row r="304" spans="3:6" ht="18.75">
      <c r="C304" s="154"/>
      <c r="D304" s="153"/>
      <c r="E304" s="153"/>
      <c r="F304" s="186"/>
    </row>
    <row r="305" spans="3:6" ht="18.75">
      <c r="C305" s="154"/>
      <c r="D305" s="153"/>
      <c r="E305" s="153"/>
      <c r="F305" s="186"/>
    </row>
    <row r="306" spans="3:6" ht="18.75">
      <c r="C306" s="154"/>
      <c r="D306" s="153"/>
      <c r="E306" s="153"/>
      <c r="F306" s="186"/>
    </row>
    <row r="307" spans="3:6" ht="18.75">
      <c r="C307" s="154"/>
      <c r="D307" s="153"/>
      <c r="E307" s="153"/>
      <c r="F307" s="186"/>
    </row>
    <row r="308" spans="3:6" ht="18.75">
      <c r="C308" s="154"/>
      <c r="D308" s="153"/>
      <c r="E308" s="153"/>
      <c r="F308" s="186"/>
    </row>
    <row r="309" spans="3:6" ht="18.75">
      <c r="C309" s="154"/>
      <c r="D309" s="153"/>
      <c r="E309" s="153"/>
      <c r="F309" s="186"/>
    </row>
    <row r="310" spans="3:6" ht="18.75">
      <c r="C310" s="154"/>
      <c r="D310" s="153"/>
      <c r="E310" s="153"/>
      <c r="F310" s="186"/>
    </row>
    <row r="311" spans="3:6" ht="18.75">
      <c r="C311" s="154"/>
      <c r="D311" s="153"/>
      <c r="E311" s="153"/>
      <c r="F311" s="186"/>
    </row>
    <row r="312" spans="3:6" ht="18.75">
      <c r="C312" s="154"/>
      <c r="D312" s="153"/>
      <c r="E312" s="153"/>
      <c r="F312" s="186"/>
    </row>
    <row r="313" spans="3:6" ht="18.75">
      <c r="C313" s="154"/>
      <c r="D313" s="153"/>
      <c r="E313" s="153"/>
      <c r="F313" s="186"/>
    </row>
    <row r="314" spans="3:6" ht="18.75">
      <c r="C314" s="154"/>
      <c r="D314" s="153"/>
      <c r="E314" s="153"/>
      <c r="F314" s="186"/>
    </row>
    <row r="315" spans="3:6" ht="18.75">
      <c r="C315" s="154"/>
      <c r="D315" s="153"/>
      <c r="E315" s="153"/>
      <c r="F315" s="186"/>
    </row>
    <row r="316" spans="3:6" ht="18.75">
      <c r="C316" s="154"/>
      <c r="D316" s="153"/>
      <c r="E316" s="153"/>
      <c r="F316" s="186"/>
    </row>
    <row r="317" spans="3:6" ht="18.75">
      <c r="C317" s="154"/>
      <c r="D317" s="153"/>
      <c r="E317" s="153"/>
      <c r="F317" s="186"/>
    </row>
    <row r="318" spans="3:6" ht="18.75">
      <c r="C318" s="154"/>
      <c r="D318" s="153"/>
      <c r="E318" s="153"/>
      <c r="F318" s="186"/>
    </row>
    <row r="319" spans="3:6" ht="18.75">
      <c r="C319" s="154"/>
      <c r="D319" s="153"/>
      <c r="E319" s="153"/>
      <c r="F319" s="186"/>
    </row>
    <row r="320" spans="3:6" ht="18.75">
      <c r="C320" s="154"/>
      <c r="D320" s="153"/>
      <c r="E320" s="153"/>
      <c r="F320" s="186"/>
    </row>
    <row r="321" spans="3:6" ht="18.75">
      <c r="C321" s="154"/>
      <c r="D321" s="153"/>
      <c r="E321" s="153"/>
      <c r="F321" s="186"/>
    </row>
    <row r="322" spans="3:6" ht="18.75">
      <c r="C322" s="154"/>
      <c r="D322" s="153"/>
      <c r="E322" s="153"/>
      <c r="F322" s="186"/>
    </row>
    <row r="323" spans="3:6" ht="18.75">
      <c r="C323" s="154"/>
      <c r="D323" s="153"/>
      <c r="E323" s="153"/>
      <c r="F323" s="186"/>
    </row>
    <row r="324" spans="3:6" ht="18.75">
      <c r="C324" s="154"/>
      <c r="D324" s="153"/>
      <c r="E324" s="153"/>
      <c r="F324" s="186"/>
    </row>
    <row r="325" spans="3:6" ht="18.75">
      <c r="C325" s="154"/>
      <c r="D325" s="153"/>
      <c r="E325" s="153"/>
      <c r="F325" s="186"/>
    </row>
    <row r="326" spans="3:6" ht="18.75">
      <c r="C326" s="154"/>
      <c r="D326" s="153"/>
      <c r="E326" s="153"/>
      <c r="F326" s="186"/>
    </row>
    <row r="327" spans="3:6" ht="18.75">
      <c r="C327" s="154"/>
      <c r="D327" s="153"/>
      <c r="E327" s="153"/>
      <c r="F327" s="186"/>
    </row>
    <row r="328" spans="3:6" ht="18.75">
      <c r="C328" s="154"/>
      <c r="D328" s="153"/>
      <c r="E328" s="153"/>
      <c r="F328" s="186"/>
    </row>
    <row r="329" spans="3:6" ht="18.75">
      <c r="C329" s="154"/>
      <c r="D329" s="153"/>
      <c r="E329" s="153"/>
      <c r="F329" s="186"/>
    </row>
    <row r="330" spans="3:6" ht="18.75">
      <c r="C330" s="154"/>
      <c r="D330" s="153"/>
      <c r="E330" s="153"/>
      <c r="F330" s="186"/>
    </row>
    <row r="331" spans="3:6" ht="18.75">
      <c r="C331" s="154"/>
      <c r="D331" s="153"/>
      <c r="E331" s="153"/>
      <c r="F331" s="186"/>
    </row>
    <row r="332" spans="3:6" ht="18.75">
      <c r="C332" s="154"/>
      <c r="D332" s="153"/>
      <c r="E332" s="153"/>
      <c r="F332" s="186"/>
    </row>
    <row r="333" spans="3:6" ht="18.75">
      <c r="C333" s="154"/>
      <c r="D333" s="153"/>
      <c r="E333" s="153"/>
      <c r="F333" s="186"/>
    </row>
    <row r="334" spans="3:6" ht="18.75">
      <c r="C334" s="154"/>
      <c r="D334" s="153"/>
      <c r="E334" s="153"/>
      <c r="F334" s="186"/>
    </row>
    <row r="335" spans="3:6" ht="18.75">
      <c r="C335" s="154"/>
      <c r="D335" s="153"/>
      <c r="E335" s="153"/>
      <c r="F335" s="186"/>
    </row>
    <row r="336" spans="3:6" ht="18.75">
      <c r="C336" s="154"/>
      <c r="D336" s="153"/>
      <c r="E336" s="153"/>
      <c r="F336" s="186"/>
    </row>
    <row r="337" spans="3:6" ht="18.75">
      <c r="C337" s="154"/>
      <c r="D337" s="153"/>
      <c r="E337" s="153"/>
      <c r="F337" s="186"/>
    </row>
    <row r="338" spans="3:6" ht="18.75">
      <c r="C338" s="154"/>
      <c r="D338" s="153"/>
      <c r="E338" s="153"/>
      <c r="F338" s="186"/>
    </row>
    <row r="339" spans="3:6" ht="18.75">
      <c r="C339" s="154"/>
      <c r="D339" s="153"/>
      <c r="E339" s="153"/>
      <c r="F339" s="186"/>
    </row>
    <row r="340" spans="3:6" ht="18.75">
      <c r="C340" s="154"/>
      <c r="D340" s="153"/>
      <c r="E340" s="153"/>
      <c r="F340" s="186"/>
    </row>
    <row r="341" spans="3:6" ht="18.75">
      <c r="C341" s="154"/>
      <c r="D341" s="153"/>
      <c r="E341" s="153"/>
      <c r="F341" s="186"/>
    </row>
    <row r="342" spans="3:6" ht="18.75">
      <c r="C342" s="154"/>
      <c r="D342" s="153"/>
      <c r="E342" s="153"/>
      <c r="F342" s="186"/>
    </row>
    <row r="343" spans="3:6" ht="18.75">
      <c r="C343" s="154"/>
      <c r="D343" s="153"/>
      <c r="E343" s="153"/>
      <c r="F343" s="186"/>
    </row>
    <row r="344" spans="3:6" ht="18.75">
      <c r="C344" s="154"/>
      <c r="D344" s="153"/>
      <c r="E344" s="153"/>
      <c r="F344" s="186"/>
    </row>
    <row r="345" spans="3:6" ht="18.75">
      <c r="C345" s="154"/>
      <c r="D345" s="153"/>
      <c r="E345" s="153"/>
      <c r="F345" s="186"/>
    </row>
    <row r="346" spans="3:6" ht="18.75">
      <c r="C346" s="154"/>
      <c r="D346" s="153"/>
      <c r="E346" s="153"/>
      <c r="F346" s="186"/>
    </row>
    <row r="347" spans="3:6" ht="18.75">
      <c r="C347" s="154"/>
      <c r="D347" s="153"/>
      <c r="E347" s="153"/>
      <c r="F347" s="186"/>
    </row>
    <row r="348" spans="3:6" ht="18.75">
      <c r="C348" s="154"/>
      <c r="D348" s="153"/>
      <c r="E348" s="153"/>
      <c r="F348" s="186"/>
    </row>
    <row r="349" spans="3:6" ht="18.75">
      <c r="C349" s="154"/>
      <c r="D349" s="153"/>
      <c r="E349" s="153"/>
      <c r="F349" s="186"/>
    </row>
    <row r="350" spans="3:6" ht="18.75">
      <c r="C350" s="154"/>
      <c r="D350" s="153"/>
      <c r="E350" s="153"/>
      <c r="F350" s="186"/>
    </row>
    <row r="351" spans="3:6" ht="18.75">
      <c r="C351" s="154"/>
      <c r="D351" s="153"/>
      <c r="E351" s="153"/>
      <c r="F351" s="186"/>
    </row>
    <row r="352" spans="3:6" ht="18.75">
      <c r="C352" s="154"/>
      <c r="D352" s="153"/>
      <c r="E352" s="153"/>
      <c r="F352" s="186"/>
    </row>
    <row r="353" spans="3:6" ht="18.75">
      <c r="C353" s="154"/>
      <c r="D353" s="153"/>
      <c r="E353" s="153"/>
      <c r="F353" s="186"/>
    </row>
    <row r="354" spans="3:6" ht="18.75">
      <c r="C354" s="154"/>
      <c r="D354" s="153"/>
      <c r="E354" s="153"/>
      <c r="F354" s="186"/>
    </row>
    <row r="355" spans="3:6" ht="18.75">
      <c r="C355" s="154"/>
      <c r="D355" s="153"/>
      <c r="E355" s="153"/>
      <c r="F355" s="186"/>
    </row>
    <row r="356" spans="3:6" ht="18.75">
      <c r="C356" s="154"/>
      <c r="D356" s="153"/>
      <c r="E356" s="153"/>
      <c r="F356" s="186"/>
    </row>
    <row r="357" spans="3:6" ht="18.75">
      <c r="C357" s="154"/>
      <c r="D357" s="153"/>
      <c r="E357" s="153"/>
      <c r="F357" s="186"/>
    </row>
    <row r="358" spans="3:6" ht="18.75">
      <c r="C358" s="154"/>
      <c r="D358" s="153"/>
      <c r="E358" s="153"/>
      <c r="F358" s="186"/>
    </row>
    <row r="359" spans="3:6" ht="18.75">
      <c r="C359" s="154"/>
      <c r="D359" s="153"/>
      <c r="E359" s="153"/>
      <c r="F359" s="186"/>
    </row>
    <row r="360" spans="3:6" ht="18.75">
      <c r="C360" s="154"/>
      <c r="D360" s="153"/>
      <c r="E360" s="153"/>
      <c r="F360" s="186"/>
    </row>
    <row r="361" spans="3:6" ht="18.75">
      <c r="C361" s="154"/>
      <c r="D361" s="153"/>
      <c r="E361" s="153"/>
      <c r="F361" s="186"/>
    </row>
    <row r="362" spans="3:6" ht="18.75">
      <c r="C362" s="154"/>
      <c r="D362" s="153"/>
      <c r="E362" s="153"/>
      <c r="F362" s="186"/>
    </row>
    <row r="363" spans="3:6" ht="18.75">
      <c r="C363" s="154"/>
      <c r="D363" s="153"/>
      <c r="E363" s="153"/>
      <c r="F363" s="186"/>
    </row>
    <row r="364" spans="3:6" ht="18.75">
      <c r="C364" s="154"/>
      <c r="D364" s="153"/>
      <c r="E364" s="153"/>
      <c r="F364" s="186"/>
    </row>
    <row r="365" spans="3:6" ht="18.75">
      <c r="C365" s="154"/>
      <c r="D365" s="153"/>
      <c r="E365" s="153"/>
      <c r="F365" s="186"/>
    </row>
    <row r="366" spans="3:6" ht="18.75">
      <c r="C366" s="154"/>
      <c r="D366" s="153"/>
      <c r="E366" s="153"/>
      <c r="F366" s="186"/>
    </row>
    <row r="367" spans="3:6" ht="18.75">
      <c r="C367" s="154"/>
      <c r="D367" s="153"/>
      <c r="E367" s="153"/>
      <c r="F367" s="186"/>
    </row>
    <row r="368" spans="3:6" ht="18.75">
      <c r="C368" s="154"/>
      <c r="D368" s="153"/>
      <c r="E368" s="153"/>
      <c r="F368" s="186"/>
    </row>
    <row r="369" spans="3:6" ht="18.75">
      <c r="C369" s="154"/>
      <c r="D369" s="153"/>
      <c r="E369" s="153"/>
      <c r="F369" s="186"/>
    </row>
    <row r="370" spans="3:6" ht="18.75">
      <c r="C370" s="154"/>
      <c r="D370" s="153"/>
      <c r="E370" s="153"/>
      <c r="F370" s="186"/>
    </row>
    <row r="371" spans="3:6" ht="18.75">
      <c r="C371" s="154"/>
      <c r="D371" s="153"/>
      <c r="E371" s="153"/>
      <c r="F371" s="186"/>
    </row>
    <row r="372" spans="3:6" ht="18.75">
      <c r="C372" s="154"/>
      <c r="D372" s="153"/>
      <c r="E372" s="153"/>
      <c r="F372" s="186"/>
    </row>
    <row r="373" spans="3:6" ht="18.75">
      <c r="C373" s="154"/>
      <c r="D373" s="153"/>
      <c r="E373" s="153"/>
      <c r="F373" s="186"/>
    </row>
    <row r="374" spans="3:6" ht="18.75">
      <c r="C374" s="154"/>
      <c r="D374" s="153"/>
      <c r="E374" s="153"/>
      <c r="F374" s="186"/>
    </row>
    <row r="375" spans="3:6" ht="18.75">
      <c r="C375" s="154"/>
      <c r="D375" s="153"/>
      <c r="E375" s="153"/>
      <c r="F375" s="186"/>
    </row>
    <row r="376" spans="3:6" ht="18.75">
      <c r="C376" s="154"/>
      <c r="D376" s="153"/>
      <c r="E376" s="153"/>
      <c r="F376" s="186"/>
    </row>
    <row r="377" spans="3:6" ht="18.75">
      <c r="C377" s="154"/>
      <c r="D377" s="153"/>
      <c r="E377" s="153"/>
      <c r="F377" s="186"/>
    </row>
    <row r="378" spans="3:6" ht="18.75">
      <c r="C378" s="154"/>
      <c r="D378" s="153"/>
      <c r="E378" s="153"/>
      <c r="F378" s="186"/>
    </row>
    <row r="379" spans="3:6" ht="18.75">
      <c r="C379" s="154"/>
      <c r="D379" s="153"/>
      <c r="E379" s="153"/>
      <c r="F379" s="186"/>
    </row>
    <row r="380" spans="3:6" ht="18.75">
      <c r="C380" s="154"/>
      <c r="D380" s="153"/>
      <c r="E380" s="153"/>
      <c r="F380" s="186"/>
    </row>
    <row r="381" spans="3:6" ht="18.75">
      <c r="C381" s="154"/>
      <c r="D381" s="153"/>
      <c r="E381" s="153"/>
      <c r="F381" s="186"/>
    </row>
    <row r="382" spans="3:6" ht="18.75">
      <c r="C382" s="154"/>
      <c r="D382" s="153"/>
      <c r="E382" s="153"/>
      <c r="F382" s="186"/>
    </row>
    <row r="383" spans="3:6" ht="18.75">
      <c r="C383" s="154"/>
      <c r="D383" s="153"/>
      <c r="E383" s="153"/>
      <c r="F383" s="186"/>
    </row>
    <row r="384" spans="3:6" ht="18.75">
      <c r="C384" s="154"/>
      <c r="D384" s="153"/>
      <c r="E384" s="153"/>
      <c r="F384" s="186"/>
    </row>
    <row r="385" spans="3:6" ht="18.75">
      <c r="C385" s="154"/>
      <c r="D385" s="153"/>
      <c r="E385" s="153"/>
      <c r="F385" s="186"/>
    </row>
    <row r="386" spans="3:6" ht="18.75">
      <c r="C386" s="154"/>
      <c r="D386" s="153"/>
      <c r="E386" s="153"/>
      <c r="F386" s="186"/>
    </row>
    <row r="387" spans="3:6" ht="18.75">
      <c r="C387" s="154"/>
      <c r="D387" s="153"/>
      <c r="E387" s="153"/>
      <c r="F387" s="186"/>
    </row>
    <row r="388" spans="3:6" ht="18.75">
      <c r="C388" s="154"/>
      <c r="D388" s="153"/>
      <c r="E388" s="153"/>
      <c r="F388" s="186"/>
    </row>
    <row r="389" spans="3:6" ht="18.75">
      <c r="C389" s="154"/>
      <c r="D389" s="153"/>
      <c r="E389" s="153"/>
      <c r="F389" s="186"/>
    </row>
    <row r="390" spans="3:6" ht="18.75">
      <c r="C390" s="154"/>
      <c r="D390" s="153"/>
      <c r="E390" s="153"/>
      <c r="F390" s="186"/>
    </row>
    <row r="391" spans="3:6" ht="18.75">
      <c r="C391" s="154"/>
      <c r="D391" s="153"/>
      <c r="E391" s="153"/>
      <c r="F391" s="186"/>
    </row>
    <row r="392" spans="3:6" ht="18.75">
      <c r="C392" s="154"/>
      <c r="D392" s="153"/>
      <c r="E392" s="153"/>
      <c r="F392" s="186"/>
    </row>
    <row r="393" spans="3:6" ht="18.75">
      <c r="C393" s="154"/>
      <c r="D393" s="153"/>
      <c r="E393" s="153"/>
      <c r="F393" s="186"/>
    </row>
    <row r="394" spans="3:6" ht="18.75">
      <c r="C394" s="154"/>
      <c r="D394" s="153"/>
      <c r="E394" s="153"/>
      <c r="F394" s="186"/>
    </row>
    <row r="395" spans="3:6" ht="18.75">
      <c r="C395" s="154"/>
      <c r="D395" s="153"/>
      <c r="E395" s="153"/>
      <c r="F395" s="186"/>
    </row>
    <row r="396" spans="3:6" ht="18.75">
      <c r="C396" s="154"/>
      <c r="D396" s="153"/>
      <c r="E396" s="153"/>
      <c r="F396" s="186"/>
    </row>
    <row r="397" spans="3:6" ht="18.75">
      <c r="C397" s="154"/>
      <c r="D397" s="153"/>
      <c r="E397" s="153"/>
      <c r="F397" s="186"/>
    </row>
    <row r="398" spans="3:6" ht="18.75">
      <c r="C398" s="154"/>
      <c r="D398" s="153"/>
      <c r="E398" s="153"/>
      <c r="F398" s="186"/>
    </row>
    <row r="399" spans="3:6" ht="18.75">
      <c r="C399" s="154"/>
      <c r="D399" s="153"/>
      <c r="E399" s="153"/>
      <c r="F399" s="186"/>
    </row>
    <row r="400" spans="3:6" ht="18.75">
      <c r="C400" s="154"/>
      <c r="D400" s="153"/>
      <c r="E400" s="153"/>
      <c r="F400" s="186"/>
    </row>
    <row r="401" spans="3:6" ht="18.75">
      <c r="C401" s="154"/>
      <c r="D401" s="153"/>
      <c r="E401" s="153"/>
      <c r="F401" s="186"/>
    </row>
    <row r="402" spans="3:6" ht="18.75">
      <c r="C402" s="154"/>
      <c r="D402" s="153"/>
      <c r="E402" s="153"/>
      <c r="F402" s="186"/>
    </row>
    <row r="403" spans="3:6" ht="18.75">
      <c r="C403" s="154"/>
      <c r="D403" s="153"/>
      <c r="E403" s="153"/>
      <c r="F403" s="186"/>
    </row>
    <row r="404" spans="3:6" ht="18.75">
      <c r="C404" s="154"/>
      <c r="D404" s="153"/>
      <c r="E404" s="153"/>
      <c r="F404" s="186"/>
    </row>
    <row r="405" spans="3:6" ht="18.75">
      <c r="C405" s="154"/>
      <c r="D405" s="153"/>
      <c r="E405" s="153"/>
      <c r="F405" s="186"/>
    </row>
    <row r="406" spans="3:6" ht="18.75">
      <c r="C406" s="154"/>
      <c r="D406" s="153"/>
      <c r="E406" s="153"/>
      <c r="F406" s="186"/>
    </row>
    <row r="407" spans="3:6" ht="18.75">
      <c r="C407" s="154"/>
      <c r="D407" s="153"/>
      <c r="E407" s="153"/>
      <c r="F407" s="186"/>
    </row>
    <row r="408" spans="3:6" ht="18.75">
      <c r="C408" s="154"/>
      <c r="D408" s="153"/>
      <c r="E408" s="153"/>
      <c r="F408" s="186"/>
    </row>
    <row r="409" spans="3:6" ht="18.75">
      <c r="C409" s="154"/>
      <c r="D409" s="153"/>
      <c r="E409" s="153"/>
      <c r="F409" s="186"/>
    </row>
    <row r="410" spans="3:6" ht="18.75">
      <c r="C410" s="154"/>
      <c r="D410" s="153"/>
      <c r="E410" s="153"/>
      <c r="F410" s="186"/>
    </row>
    <row r="411" spans="3:6" ht="18.75">
      <c r="C411" s="154"/>
      <c r="D411" s="153"/>
      <c r="E411" s="153"/>
      <c r="F411" s="186"/>
    </row>
    <row r="412" spans="3:6" ht="18.75">
      <c r="C412" s="154"/>
      <c r="D412" s="153"/>
      <c r="E412" s="153"/>
      <c r="F412" s="186"/>
    </row>
    <row r="413" spans="3:6" ht="18.75">
      <c r="C413" s="154"/>
      <c r="D413" s="153"/>
      <c r="E413" s="153"/>
      <c r="F413" s="186"/>
    </row>
    <row r="414" spans="3:6" ht="18.75">
      <c r="C414" s="154"/>
      <c r="D414" s="153"/>
      <c r="E414" s="153"/>
      <c r="F414" s="186"/>
    </row>
    <row r="415" spans="3:6" ht="18.75">
      <c r="C415" s="154"/>
      <c r="D415" s="153"/>
      <c r="E415" s="153"/>
      <c r="F415" s="186"/>
    </row>
    <row r="416" spans="3:6" ht="18.75">
      <c r="C416" s="154"/>
      <c r="D416" s="153"/>
      <c r="E416" s="153"/>
      <c r="F416" s="186"/>
    </row>
    <row r="417" spans="3:6" ht="18.75">
      <c r="C417" s="154"/>
      <c r="D417" s="153"/>
      <c r="E417" s="153"/>
      <c r="F417" s="186"/>
    </row>
    <row r="418" spans="3:6" ht="18.75">
      <c r="C418" s="154"/>
      <c r="D418" s="153"/>
      <c r="E418" s="153"/>
      <c r="F418" s="186"/>
    </row>
    <row r="419" spans="3:6" ht="18.75">
      <c r="C419" s="154"/>
      <c r="D419" s="153"/>
      <c r="E419" s="153"/>
      <c r="F419" s="186"/>
    </row>
    <row r="420" spans="3:6" ht="18.75">
      <c r="C420" s="154"/>
      <c r="D420" s="153"/>
      <c r="E420" s="153"/>
      <c r="F420" s="186"/>
    </row>
    <row r="421" spans="3:6" ht="18.75">
      <c r="C421" s="154"/>
      <c r="D421" s="153"/>
      <c r="E421" s="153"/>
      <c r="F421" s="186"/>
    </row>
    <row r="422" spans="3:6" ht="18.75">
      <c r="C422" s="154"/>
      <c r="D422" s="153"/>
      <c r="E422" s="153"/>
      <c r="F422" s="186"/>
    </row>
    <row r="423" spans="3:6" ht="18.75">
      <c r="C423" s="154"/>
      <c r="D423" s="153"/>
      <c r="E423" s="153"/>
      <c r="F423" s="186"/>
    </row>
    <row r="424" spans="3:6" ht="18.75">
      <c r="C424" s="154"/>
      <c r="D424" s="153"/>
      <c r="E424" s="153"/>
      <c r="F424" s="186"/>
    </row>
    <row r="425" spans="3:6" ht="18.75">
      <c r="C425" s="154"/>
      <c r="D425" s="153"/>
      <c r="E425" s="153"/>
      <c r="F425" s="186"/>
    </row>
    <row r="426" spans="3:6" ht="18.75">
      <c r="C426" s="154"/>
      <c r="D426" s="153"/>
      <c r="E426" s="153"/>
      <c r="F426" s="186"/>
    </row>
    <row r="427" spans="3:6" ht="18.75">
      <c r="C427" s="154"/>
      <c r="D427" s="153"/>
      <c r="E427" s="153"/>
      <c r="F427" s="186"/>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7"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codeName="Sheet7"/>
  <dimension ref="A1:T318"/>
  <sheetViews>
    <sheetView view="pageBreakPreview" zoomScale="75" zoomScaleNormal="50" zoomScaleSheetLayoutView="75" workbookViewId="0" topLeftCell="C1">
      <selection activeCell="O13" sqref="O13"/>
    </sheetView>
  </sheetViews>
  <sheetFormatPr defaultColWidth="8.88671875" defaultRowHeight="15"/>
  <cols>
    <col min="1" max="1" width="5.99609375" style="237" customWidth="1"/>
    <col min="2" max="2" width="3.77734375" style="237" hidden="1" customWidth="1"/>
    <col min="3" max="3" width="3.99609375" style="242" customWidth="1"/>
    <col min="4" max="4" width="15.88671875" style="242" customWidth="1"/>
    <col min="5" max="5" width="9.6640625" style="242" customWidth="1"/>
    <col min="6" max="6" width="9.88671875" style="242" customWidth="1"/>
    <col min="7" max="7" width="11.3359375" style="242" customWidth="1"/>
    <col min="8" max="8" width="11.88671875" style="242" customWidth="1"/>
    <col min="9" max="9" width="11.6640625" style="253" customWidth="1"/>
    <col min="10" max="10" width="11.21484375" style="261" customWidth="1"/>
    <col min="11" max="11" width="11.21484375" style="242" customWidth="1"/>
    <col min="12" max="12" width="11.6640625" style="253" customWidth="1"/>
    <col min="13" max="13" width="12.5546875" style="242" customWidth="1"/>
    <col min="14" max="14" width="9.5546875" style="242" bestFit="1" customWidth="1"/>
    <col min="15" max="15" width="8.77734375" style="242" customWidth="1"/>
    <col min="16" max="16" width="9.10546875" style="242" customWidth="1"/>
    <col min="17" max="16384" width="7.3359375" style="242" customWidth="1"/>
  </cols>
  <sheetData>
    <row r="1" spans="3:12" ht="18.75">
      <c r="C1" s="238"/>
      <c r="D1" s="238"/>
      <c r="E1" s="238"/>
      <c r="F1" s="238"/>
      <c r="G1" s="238"/>
      <c r="H1" s="238"/>
      <c r="I1" s="239"/>
      <c r="J1" s="240"/>
      <c r="K1" s="241"/>
      <c r="L1" s="239"/>
    </row>
    <row r="2" spans="3:12" ht="18.75">
      <c r="C2" s="238"/>
      <c r="D2" s="238"/>
      <c r="E2" s="238"/>
      <c r="F2" s="238"/>
      <c r="G2" s="238"/>
      <c r="H2" s="238"/>
      <c r="I2" s="239"/>
      <c r="J2" s="240"/>
      <c r="K2" s="241"/>
      <c r="L2" s="239"/>
    </row>
    <row r="3" spans="3:12" ht="18.75">
      <c r="C3" s="238"/>
      <c r="D3" s="238"/>
      <c r="E3" s="238"/>
      <c r="F3" s="238"/>
      <c r="G3" s="238"/>
      <c r="H3" s="238"/>
      <c r="I3" s="239"/>
      <c r="J3" s="240"/>
      <c r="K3" s="241"/>
      <c r="L3" s="239"/>
    </row>
    <row r="4" spans="1:12" ht="32.25" customHeight="1">
      <c r="A4" s="243" t="s">
        <v>114</v>
      </c>
      <c r="B4" s="244"/>
      <c r="C4" s="244"/>
      <c r="D4" s="244"/>
      <c r="E4" s="244"/>
      <c r="F4" s="244"/>
      <c r="G4" s="244"/>
      <c r="H4" s="244"/>
      <c r="I4" s="244"/>
      <c r="J4" s="244"/>
      <c r="K4" s="244"/>
      <c r="L4" s="244"/>
    </row>
    <row r="5" spans="1:12" ht="6" customHeight="1">
      <c r="A5" s="245"/>
      <c r="C5" s="238"/>
      <c r="D5" s="238"/>
      <c r="E5" s="238"/>
      <c r="F5" s="238"/>
      <c r="G5" s="238"/>
      <c r="H5" s="238"/>
      <c r="I5" s="246"/>
      <c r="J5" s="247"/>
      <c r="K5" s="248"/>
      <c r="L5" s="249"/>
    </row>
    <row r="6" spans="1:12" ht="18.75">
      <c r="A6" s="250" t="s">
        <v>307</v>
      </c>
      <c r="B6" s="250"/>
      <c r="C6" s="250"/>
      <c r="D6" s="250"/>
      <c r="E6" s="250"/>
      <c r="F6" s="250"/>
      <c r="G6" s="250"/>
      <c r="H6" s="250"/>
      <c r="I6" s="250"/>
      <c r="J6" s="250"/>
      <c r="K6" s="237"/>
      <c r="L6" s="249"/>
    </row>
    <row r="7" spans="3:12" ht="6.75" customHeight="1">
      <c r="C7" s="238"/>
      <c r="D7" s="238"/>
      <c r="E7" s="238"/>
      <c r="F7" s="238"/>
      <c r="G7" s="238"/>
      <c r="H7" s="238"/>
      <c r="I7" s="246"/>
      <c r="J7" s="240"/>
      <c r="K7" s="241"/>
      <c r="L7" s="239"/>
    </row>
    <row r="8" spans="1:11" s="253" customFormat="1" ht="8.25" customHeight="1" hidden="1">
      <c r="A8" s="251"/>
      <c r="B8" s="251"/>
      <c r="C8" s="252"/>
      <c r="D8" s="252"/>
      <c r="E8" s="252"/>
      <c r="F8" s="252"/>
      <c r="G8" s="252"/>
      <c r="H8" s="252"/>
      <c r="I8" s="9"/>
      <c r="J8" s="9"/>
      <c r="K8" s="250"/>
    </row>
    <row r="9" spans="1:12" s="253" customFormat="1" ht="1.5" customHeight="1">
      <c r="A9" s="251"/>
      <c r="B9" s="251"/>
      <c r="C9" s="246"/>
      <c r="D9" s="246"/>
      <c r="E9" s="246"/>
      <c r="F9" s="246"/>
      <c r="G9" s="246"/>
      <c r="H9" s="246"/>
      <c r="I9" s="239"/>
      <c r="J9" s="254"/>
      <c r="K9" s="255"/>
      <c r="L9" s="239"/>
    </row>
    <row r="10" spans="1:12" s="253" customFormat="1" ht="18.75" hidden="1">
      <c r="A10" s="251"/>
      <c r="B10" s="251"/>
      <c r="C10" s="246"/>
      <c r="D10" s="246"/>
      <c r="E10" s="246"/>
      <c r="F10" s="246"/>
      <c r="G10" s="246"/>
      <c r="H10" s="246"/>
      <c r="I10" s="239"/>
      <c r="J10" s="254"/>
      <c r="K10" s="255"/>
      <c r="L10" s="239"/>
    </row>
    <row r="11" spans="1:12" s="253" customFormat="1" ht="34.5" customHeight="1">
      <c r="A11" s="440" t="s">
        <v>283</v>
      </c>
      <c r="B11" s="251"/>
      <c r="C11" s="246"/>
      <c r="D11" s="246"/>
      <c r="E11" s="246"/>
      <c r="F11" s="246"/>
      <c r="G11" s="246"/>
      <c r="H11" s="246"/>
      <c r="I11" s="239"/>
      <c r="J11" s="254"/>
      <c r="K11" s="255"/>
      <c r="L11" s="239"/>
    </row>
    <row r="12" spans="1:12" s="253" customFormat="1" ht="18.75">
      <c r="A12" s="251" t="s">
        <v>286</v>
      </c>
      <c r="B12" s="251" t="s">
        <v>128</v>
      </c>
      <c r="C12" s="257" t="s">
        <v>206</v>
      </c>
      <c r="D12" s="246"/>
      <c r="E12" s="246"/>
      <c r="F12" s="246"/>
      <c r="G12" s="246"/>
      <c r="H12" s="246"/>
      <c r="I12" s="239"/>
      <c r="J12" s="254"/>
      <c r="K12" s="255"/>
      <c r="L12" s="239"/>
    </row>
    <row r="13" spans="1:12" s="253" customFormat="1" ht="63.75" customHeight="1">
      <c r="A13" s="256"/>
      <c r="B13" s="251"/>
      <c r="C13" s="555" t="s">
        <v>331</v>
      </c>
      <c r="D13" s="586"/>
      <c r="E13" s="586"/>
      <c r="F13" s="586"/>
      <c r="G13" s="586"/>
      <c r="H13" s="586"/>
      <c r="I13" s="586"/>
      <c r="J13" s="586"/>
      <c r="K13" s="586"/>
      <c r="L13" s="586"/>
    </row>
    <row r="14" spans="1:12" s="261" customFormat="1" ht="78.75" customHeight="1">
      <c r="A14" s="260"/>
      <c r="B14" s="260"/>
      <c r="C14" s="555" t="s">
        <v>299</v>
      </c>
      <c r="D14" s="586"/>
      <c r="E14" s="586"/>
      <c r="F14" s="586"/>
      <c r="G14" s="586"/>
      <c r="H14" s="586"/>
      <c r="I14" s="586"/>
      <c r="J14" s="586"/>
      <c r="K14" s="586"/>
      <c r="L14" s="586"/>
    </row>
    <row r="15" spans="1:12" s="261" customFormat="1" ht="4.5" customHeight="1">
      <c r="A15" s="260"/>
      <c r="B15" s="260"/>
      <c r="C15" s="258"/>
      <c r="D15" s="259"/>
      <c r="E15" s="259"/>
      <c r="F15" s="259"/>
      <c r="G15" s="259"/>
      <c r="H15" s="259"/>
      <c r="I15" s="259"/>
      <c r="J15" s="259"/>
      <c r="K15" s="259"/>
      <c r="L15" s="259"/>
    </row>
    <row r="16" spans="1:12" s="261" customFormat="1" ht="19.5" customHeight="1">
      <c r="A16" s="251" t="s">
        <v>287</v>
      </c>
      <c r="B16" s="251"/>
      <c r="C16" s="257" t="s">
        <v>284</v>
      </c>
      <c r="D16" s="262"/>
      <c r="E16" s="262"/>
      <c r="F16" s="262"/>
      <c r="G16" s="262"/>
      <c r="H16" s="262"/>
      <c r="I16" s="263"/>
      <c r="J16" s="264"/>
      <c r="K16" s="265"/>
      <c r="L16" s="263"/>
    </row>
    <row r="17" spans="1:12" s="261" customFormat="1" ht="26.25" customHeight="1">
      <c r="A17" s="266"/>
      <c r="B17" s="251"/>
      <c r="C17" s="596" t="s">
        <v>186</v>
      </c>
      <c r="D17" s="559"/>
      <c r="E17" s="559"/>
      <c r="F17" s="559"/>
      <c r="G17" s="559"/>
      <c r="H17" s="559"/>
      <c r="I17" s="559"/>
      <c r="J17" s="559"/>
      <c r="K17" s="559"/>
      <c r="L17" s="559"/>
    </row>
    <row r="18" spans="1:12" s="261" customFormat="1" ht="27.75" customHeight="1">
      <c r="A18" s="251" t="s">
        <v>288</v>
      </c>
      <c r="B18" s="251" t="s">
        <v>148</v>
      </c>
      <c r="C18" s="269" t="s">
        <v>285</v>
      </c>
      <c r="D18" s="254"/>
      <c r="E18" s="254"/>
      <c r="F18" s="254"/>
      <c r="G18" s="254"/>
      <c r="H18" s="254"/>
      <c r="I18" s="316"/>
      <c r="J18" s="265"/>
      <c r="K18" s="265"/>
      <c r="L18" s="316"/>
    </row>
    <row r="19" spans="1:12" s="261" customFormat="1" ht="60" customHeight="1">
      <c r="A19" s="251"/>
      <c r="B19" s="251"/>
      <c r="C19" s="555" t="s">
        <v>110</v>
      </c>
      <c r="D19" s="586"/>
      <c r="E19" s="586"/>
      <c r="F19" s="586"/>
      <c r="G19" s="586"/>
      <c r="H19" s="586"/>
      <c r="I19" s="586"/>
      <c r="J19" s="586"/>
      <c r="K19" s="586"/>
      <c r="L19" s="586"/>
    </row>
    <row r="20" spans="1:12" s="412" customFormat="1" ht="24.75" customHeight="1">
      <c r="A20" s="251" t="s">
        <v>289</v>
      </c>
      <c r="B20" s="272" t="s">
        <v>129</v>
      </c>
      <c r="C20" s="269" t="s">
        <v>290</v>
      </c>
      <c r="D20" s="269"/>
      <c r="E20" s="269"/>
      <c r="F20" s="269"/>
      <c r="G20" s="269"/>
      <c r="H20" s="269"/>
      <c r="I20" s="269"/>
      <c r="J20" s="269"/>
      <c r="K20" s="269"/>
      <c r="L20" s="269"/>
    </row>
    <row r="21" spans="1:12" s="261" customFormat="1" ht="24" customHeight="1">
      <c r="A21" s="266"/>
      <c r="B21" s="251"/>
      <c r="C21" s="560" t="s">
        <v>8</v>
      </c>
      <c r="D21" s="586"/>
      <c r="E21" s="586"/>
      <c r="F21" s="586"/>
      <c r="G21" s="586"/>
      <c r="H21" s="586"/>
      <c r="I21" s="586"/>
      <c r="J21" s="586"/>
      <c r="K21" s="586"/>
      <c r="L21" s="586"/>
    </row>
    <row r="22" spans="1:12" s="261" customFormat="1" ht="19.5" customHeight="1">
      <c r="A22" s="251" t="s">
        <v>9</v>
      </c>
      <c r="B22" s="272" t="s">
        <v>129</v>
      </c>
      <c r="C22" s="269" t="s">
        <v>10</v>
      </c>
      <c r="D22" s="269"/>
      <c r="E22" s="269"/>
      <c r="F22" s="269"/>
      <c r="G22" s="269"/>
      <c r="H22" s="269"/>
      <c r="I22" s="269"/>
      <c r="J22" s="269"/>
      <c r="K22" s="269"/>
      <c r="L22" s="269"/>
    </row>
    <row r="23" spans="1:12" s="261" customFormat="1" ht="39.75" customHeight="1">
      <c r="A23" s="251"/>
      <c r="B23" s="251"/>
      <c r="C23" s="560" t="s">
        <v>59</v>
      </c>
      <c r="D23" s="586"/>
      <c r="E23" s="586"/>
      <c r="F23" s="586"/>
      <c r="G23" s="586"/>
      <c r="H23" s="586"/>
      <c r="I23" s="586"/>
      <c r="J23" s="586"/>
      <c r="K23" s="586"/>
      <c r="L23" s="586"/>
    </row>
    <row r="24" spans="1:12" s="261" customFormat="1" ht="25.5" customHeight="1">
      <c r="A24" s="251" t="s">
        <v>11</v>
      </c>
      <c r="B24" s="251" t="s">
        <v>89</v>
      </c>
      <c r="C24" s="269" t="s">
        <v>12</v>
      </c>
      <c r="D24" s="254"/>
      <c r="E24" s="254"/>
      <c r="F24" s="254"/>
      <c r="G24" s="254"/>
      <c r="H24" s="254"/>
      <c r="I24" s="316"/>
      <c r="J24" s="265"/>
      <c r="K24" s="265"/>
      <c r="L24" s="316"/>
    </row>
    <row r="25" spans="1:12" s="261" customFormat="1" ht="85.5" customHeight="1">
      <c r="A25" s="333"/>
      <c r="B25" s="272"/>
      <c r="C25" s="555" t="s">
        <v>318</v>
      </c>
      <c r="D25" s="599"/>
      <c r="E25" s="599"/>
      <c r="F25" s="599"/>
      <c r="G25" s="599"/>
      <c r="H25" s="599"/>
      <c r="I25" s="599"/>
      <c r="J25" s="599"/>
      <c r="K25" s="599"/>
      <c r="L25" s="599"/>
    </row>
    <row r="26" spans="1:12" s="261" customFormat="1" ht="34.5" customHeight="1">
      <c r="A26" s="251"/>
      <c r="B26" s="251"/>
      <c r="C26" s="593" t="s">
        <v>103</v>
      </c>
      <c r="D26" s="584"/>
      <c r="E26" s="584"/>
      <c r="F26" s="584"/>
      <c r="G26" s="584"/>
      <c r="H26" s="584"/>
      <c r="I26" s="584"/>
      <c r="J26" s="584"/>
      <c r="K26" s="584"/>
      <c r="L26" s="584"/>
    </row>
    <row r="27" spans="1:12" s="261" customFormat="1" ht="27" customHeight="1">
      <c r="A27" s="251" t="s">
        <v>13</v>
      </c>
      <c r="B27" s="251"/>
      <c r="C27" s="269" t="s">
        <v>14</v>
      </c>
      <c r="D27" s="254"/>
      <c r="E27" s="254"/>
      <c r="F27" s="254"/>
      <c r="G27" s="254"/>
      <c r="H27" s="254"/>
      <c r="I27" s="316"/>
      <c r="J27" s="265"/>
      <c r="K27" s="265"/>
      <c r="L27" s="316"/>
    </row>
    <row r="28" spans="1:12" s="261" customFormat="1" ht="42.75" customHeight="1">
      <c r="A28" s="319"/>
      <c r="B28" s="251"/>
      <c r="C28" s="591" t="s">
        <v>317</v>
      </c>
      <c r="D28" s="586"/>
      <c r="E28" s="586"/>
      <c r="F28" s="586"/>
      <c r="G28" s="586"/>
      <c r="H28" s="586"/>
      <c r="I28" s="586"/>
      <c r="J28" s="586"/>
      <c r="K28" s="586"/>
      <c r="L28" s="586"/>
    </row>
    <row r="29" spans="1:12" ht="27" customHeight="1">
      <c r="A29" s="237" t="s">
        <v>15</v>
      </c>
      <c r="B29" s="237" t="s">
        <v>147</v>
      </c>
      <c r="C29" s="343" t="s">
        <v>16</v>
      </c>
      <c r="D29" s="344"/>
      <c r="E29" s="344"/>
      <c r="F29" s="344"/>
      <c r="G29" s="344"/>
      <c r="H29" s="344"/>
      <c r="I29" s="316"/>
      <c r="J29" s="265"/>
      <c r="K29" s="345"/>
      <c r="L29" s="316"/>
    </row>
    <row r="30" spans="1:12" s="347" customFormat="1" ht="24" customHeight="1">
      <c r="A30" s="346"/>
      <c r="B30" s="346"/>
      <c r="C30" s="602" t="s">
        <v>183</v>
      </c>
      <c r="D30" s="603"/>
      <c r="E30" s="603"/>
      <c r="F30" s="603"/>
      <c r="G30" s="603"/>
      <c r="H30" s="603"/>
      <c r="I30" s="603"/>
      <c r="J30" s="603"/>
      <c r="K30" s="603"/>
      <c r="L30" s="603"/>
    </row>
    <row r="31" spans="3:12" ht="39.75" customHeight="1" thickBot="1">
      <c r="C31" s="348"/>
      <c r="D31" s="349"/>
      <c r="E31" s="413" t="s">
        <v>174</v>
      </c>
      <c r="F31" s="350" t="s">
        <v>175</v>
      </c>
      <c r="G31" s="350" t="s">
        <v>184</v>
      </c>
      <c r="H31" s="439" t="s">
        <v>180</v>
      </c>
      <c r="I31" s="350" t="s">
        <v>176</v>
      </c>
      <c r="J31" s="350" t="s">
        <v>181</v>
      </c>
      <c r="K31" s="350" t="s">
        <v>195</v>
      </c>
      <c r="L31" s="350" t="s">
        <v>111</v>
      </c>
    </row>
    <row r="32" spans="3:12" ht="21" customHeight="1">
      <c r="C32" s="348"/>
      <c r="D32" s="349"/>
      <c r="E32" s="351" t="s">
        <v>66</v>
      </c>
      <c r="F32" s="351" t="s">
        <v>66</v>
      </c>
      <c r="G32" s="351" t="s">
        <v>66</v>
      </c>
      <c r="H32" s="351" t="s">
        <v>66</v>
      </c>
      <c r="I32" s="351" t="s">
        <v>66</v>
      </c>
      <c r="J32" s="351" t="s">
        <v>66</v>
      </c>
      <c r="K32" s="351" t="s">
        <v>66</v>
      </c>
      <c r="L32" s="351" t="s">
        <v>66</v>
      </c>
    </row>
    <row r="33" spans="3:12" ht="17.25" customHeight="1">
      <c r="C33" s="352" t="s">
        <v>282</v>
      </c>
      <c r="D33" s="349"/>
      <c r="E33" s="353"/>
      <c r="F33" s="354"/>
      <c r="G33" s="353"/>
      <c r="H33" s="354"/>
      <c r="I33" s="354"/>
      <c r="J33" s="354"/>
      <c r="K33" s="354"/>
      <c r="L33" s="354"/>
    </row>
    <row r="34" spans="3:12" ht="2.25" customHeight="1">
      <c r="C34" s="352"/>
      <c r="D34" s="349"/>
      <c r="E34" s="353"/>
      <c r="F34" s="354"/>
      <c r="G34" s="353"/>
      <c r="H34" s="354"/>
      <c r="I34" s="354"/>
      <c r="J34" s="354"/>
      <c r="K34" s="354"/>
      <c r="L34" s="354"/>
    </row>
    <row r="35" spans="3:12" ht="20.25" customHeight="1">
      <c r="C35" s="355" t="s">
        <v>98</v>
      </c>
      <c r="D35" s="349"/>
      <c r="E35" s="348"/>
      <c r="F35" s="348"/>
      <c r="G35" s="348"/>
      <c r="H35" s="348"/>
      <c r="I35" s="348"/>
      <c r="J35" s="348"/>
      <c r="K35" s="348"/>
      <c r="L35" s="348"/>
    </row>
    <row r="36" spans="3:12" ht="22.5" customHeight="1">
      <c r="C36" s="348" t="s">
        <v>177</v>
      </c>
      <c r="D36" s="349"/>
      <c r="E36" s="348">
        <v>220936</v>
      </c>
      <c r="F36" s="348">
        <v>139250</v>
      </c>
      <c r="G36" s="348">
        <v>3571</v>
      </c>
      <c r="H36" s="348">
        <v>24464</v>
      </c>
      <c r="I36" s="348">
        <v>173849</v>
      </c>
      <c r="J36" s="348">
        <v>17124.2</v>
      </c>
      <c r="K36" s="348">
        <v>-8653</v>
      </c>
      <c r="L36" s="348">
        <f>SUM(E36:K36)</f>
        <v>570541.2</v>
      </c>
    </row>
    <row r="37" spans="3:12" ht="21.75" customHeight="1">
      <c r="C37" s="356" t="s">
        <v>178</v>
      </c>
      <c r="D37" s="349"/>
      <c r="E37" s="348">
        <v>0</v>
      </c>
      <c r="F37" s="348">
        <v>-2261</v>
      </c>
      <c r="G37" s="348">
        <v>0</v>
      </c>
      <c r="H37" s="348">
        <v>0</v>
      </c>
      <c r="I37" s="348">
        <v>-6392</v>
      </c>
      <c r="J37" s="348">
        <v>0</v>
      </c>
      <c r="K37" s="348">
        <v>8653</v>
      </c>
      <c r="L37" s="348">
        <v>0</v>
      </c>
    </row>
    <row r="38" spans="3:12" ht="22.5" customHeight="1" thickBot="1">
      <c r="C38" s="348" t="s">
        <v>179</v>
      </c>
      <c r="D38" s="349"/>
      <c r="E38" s="357">
        <f aca="true" t="shared" si="0" ref="E38:L38">SUM(E36:E37)</f>
        <v>220936</v>
      </c>
      <c r="F38" s="357">
        <f t="shared" si="0"/>
        <v>136989</v>
      </c>
      <c r="G38" s="357">
        <f t="shared" si="0"/>
        <v>3571</v>
      </c>
      <c r="H38" s="357">
        <f t="shared" si="0"/>
        <v>24464</v>
      </c>
      <c r="I38" s="357">
        <f t="shared" si="0"/>
        <v>167457</v>
      </c>
      <c r="J38" s="357">
        <f t="shared" si="0"/>
        <v>17124.2</v>
      </c>
      <c r="K38" s="357">
        <f t="shared" si="0"/>
        <v>0</v>
      </c>
      <c r="L38" s="357">
        <f t="shared" si="0"/>
        <v>570541.2</v>
      </c>
    </row>
    <row r="39" spans="3:12" ht="4.5" customHeight="1">
      <c r="C39" s="348"/>
      <c r="D39" s="349"/>
      <c r="E39" s="348"/>
      <c r="F39" s="348"/>
      <c r="G39" s="348"/>
      <c r="H39" s="348"/>
      <c r="I39" s="348"/>
      <c r="J39" s="348"/>
      <c r="K39" s="348"/>
      <c r="L39" s="348"/>
    </row>
    <row r="40" spans="3:12" ht="15" customHeight="1">
      <c r="C40" s="355" t="s">
        <v>182</v>
      </c>
      <c r="D40" s="349"/>
      <c r="E40" s="348"/>
      <c r="F40" s="348"/>
      <c r="G40" s="348"/>
      <c r="H40" s="348"/>
      <c r="I40" s="348"/>
      <c r="J40" s="348"/>
      <c r="K40" s="348"/>
      <c r="L40" s="348"/>
    </row>
    <row r="41" spans="3:12" ht="17.25" customHeight="1">
      <c r="C41" s="601" t="s">
        <v>189</v>
      </c>
      <c r="D41" s="547"/>
      <c r="E41" s="358"/>
      <c r="F41" s="358"/>
      <c r="G41" s="358"/>
      <c r="H41" s="358"/>
      <c r="I41" s="358"/>
      <c r="J41" s="358"/>
      <c r="K41" s="358"/>
      <c r="L41" s="358"/>
    </row>
    <row r="42" spans="3:12" ht="18.75" customHeight="1">
      <c r="C42" s="546" t="s">
        <v>202</v>
      </c>
      <c r="D42" s="547"/>
      <c r="E42" s="456">
        <v>62274</v>
      </c>
      <c r="F42" s="456">
        <v>45347</v>
      </c>
      <c r="G42" s="456">
        <v>2204</v>
      </c>
      <c r="H42" s="456">
        <v>-1</v>
      </c>
      <c r="I42" s="456">
        <v>2852</v>
      </c>
      <c r="J42" s="456">
        <v>-4092</v>
      </c>
      <c r="K42" s="348"/>
      <c r="L42" s="348">
        <f>SUM(E42:K42)</f>
        <v>108584</v>
      </c>
    </row>
    <row r="43" spans="3:12" ht="19.5" customHeight="1">
      <c r="C43" s="348" t="s">
        <v>187</v>
      </c>
      <c r="D43" s="349"/>
      <c r="E43" s="456">
        <v>-28595</v>
      </c>
      <c r="F43" s="456">
        <v>-5112</v>
      </c>
      <c r="G43" s="456">
        <v>-20834</v>
      </c>
      <c r="H43" s="456">
        <v>-304</v>
      </c>
      <c r="I43" s="456">
        <v>-3041</v>
      </c>
      <c r="J43" s="456">
        <v>-350</v>
      </c>
      <c r="K43" s="348">
        <v>14480</v>
      </c>
      <c r="L43" s="348">
        <f>SUM(E43:K43)</f>
        <v>-43756</v>
      </c>
    </row>
    <row r="44" spans="3:12" ht="18.75" customHeight="1">
      <c r="C44" s="348" t="s">
        <v>136</v>
      </c>
      <c r="D44" s="349"/>
      <c r="E44" s="456">
        <v>12544</v>
      </c>
      <c r="F44" s="456">
        <v>2106</v>
      </c>
      <c r="G44" s="456">
        <v>131</v>
      </c>
      <c r="H44" s="456">
        <v>0</v>
      </c>
      <c r="I44" s="456">
        <v>213</v>
      </c>
      <c r="J44" s="456">
        <v>80</v>
      </c>
      <c r="K44" s="348">
        <v>-14480</v>
      </c>
      <c r="L44" s="348">
        <f>SUM(E44:K44)</f>
        <v>594</v>
      </c>
    </row>
    <row r="45" spans="3:12" ht="22.5" customHeight="1">
      <c r="C45" s="446" t="s">
        <v>260</v>
      </c>
      <c r="D45" s="348"/>
      <c r="E45" s="455">
        <v>3280</v>
      </c>
      <c r="F45" s="455">
        <v>0</v>
      </c>
      <c r="G45" s="455">
        <v>0</v>
      </c>
      <c r="H45" s="455">
        <v>0</v>
      </c>
      <c r="I45" s="455">
        <v>0</v>
      </c>
      <c r="J45" s="455">
        <v>0</v>
      </c>
      <c r="K45" s="348"/>
      <c r="L45" s="348">
        <f>SUM(E45:K45)</f>
        <v>3280</v>
      </c>
    </row>
    <row r="46" spans="3:12" ht="16.5" customHeight="1">
      <c r="C46" s="548" t="s">
        <v>190</v>
      </c>
      <c r="D46" s="548"/>
      <c r="E46" s="491"/>
      <c r="F46" s="491"/>
      <c r="G46" s="491"/>
      <c r="H46" s="491"/>
      <c r="I46" s="491"/>
      <c r="J46" s="491"/>
      <c r="K46" s="360"/>
      <c r="L46" s="355"/>
    </row>
    <row r="47" spans="1:12" s="349" customFormat="1" ht="16.5" customHeight="1">
      <c r="A47" s="361"/>
      <c r="B47" s="361"/>
      <c r="C47" s="548" t="s">
        <v>203</v>
      </c>
      <c r="D47" s="548"/>
      <c r="E47" s="456">
        <v>698</v>
      </c>
      <c r="F47" s="456">
        <v>37</v>
      </c>
      <c r="G47" s="456">
        <v>47080</v>
      </c>
      <c r="H47" s="456">
        <v>11714.235</v>
      </c>
      <c r="I47" s="456">
        <v>2112</v>
      </c>
      <c r="J47" s="456">
        <v>1359</v>
      </c>
      <c r="K47" s="348"/>
      <c r="L47" s="348">
        <f>SUM(E47:K47)</f>
        <v>63000.235</v>
      </c>
    </row>
    <row r="48" spans="3:12" ht="5.25" customHeight="1">
      <c r="C48" s="597" t="s">
        <v>261</v>
      </c>
      <c r="D48" s="598"/>
      <c r="E48" s="587">
        <f aca="true" t="shared" si="1" ref="E48:L48">SUM(E42:E47)</f>
        <v>50201</v>
      </c>
      <c r="F48" s="587">
        <f t="shared" si="1"/>
        <v>42378</v>
      </c>
      <c r="G48" s="587">
        <f t="shared" si="1"/>
        <v>28581</v>
      </c>
      <c r="H48" s="587">
        <f t="shared" si="1"/>
        <v>11409.235</v>
      </c>
      <c r="I48" s="587">
        <f t="shared" si="1"/>
        <v>2136</v>
      </c>
      <c r="J48" s="587">
        <f t="shared" si="1"/>
        <v>-3003</v>
      </c>
      <c r="K48" s="587">
        <f t="shared" si="1"/>
        <v>0</v>
      </c>
      <c r="L48" s="587">
        <f t="shared" si="1"/>
        <v>131702.235</v>
      </c>
    </row>
    <row r="49" spans="3:12" ht="19.5" customHeight="1">
      <c r="C49" s="598"/>
      <c r="D49" s="598"/>
      <c r="E49" s="588"/>
      <c r="F49" s="588"/>
      <c r="G49" s="588"/>
      <c r="H49" s="588"/>
      <c r="I49" s="588"/>
      <c r="J49" s="588"/>
      <c r="K49" s="588"/>
      <c r="L49" s="600"/>
    </row>
    <row r="50" spans="1:12" s="347" customFormat="1" ht="20.25" customHeight="1">
      <c r="A50" s="346"/>
      <c r="B50" s="346"/>
      <c r="C50" s="356" t="s">
        <v>67</v>
      </c>
      <c r="D50" s="356"/>
      <c r="E50" s="362"/>
      <c r="F50" s="362"/>
      <c r="G50" s="362"/>
      <c r="H50" s="362"/>
      <c r="I50" s="362"/>
      <c r="J50" s="362"/>
      <c r="K50" s="362"/>
      <c r="L50" s="363">
        <f>'Consol PL'!I19</f>
        <v>-53389</v>
      </c>
    </row>
    <row r="51" spans="3:12" ht="18.75" customHeight="1">
      <c r="C51" s="348" t="s">
        <v>68</v>
      </c>
      <c r="D51" s="348"/>
      <c r="E51" s="355"/>
      <c r="F51" s="355"/>
      <c r="G51" s="355"/>
      <c r="H51" s="355"/>
      <c r="I51" s="355"/>
      <c r="J51" s="355"/>
      <c r="K51" s="355"/>
      <c r="L51" s="348">
        <f>SUM(L48:L50)</f>
        <v>78313.23499999999</v>
      </c>
    </row>
    <row r="52" spans="1:12" s="347" customFormat="1" ht="21.75" customHeight="1">
      <c r="A52" s="346"/>
      <c r="B52" s="346"/>
      <c r="C52" s="356" t="s">
        <v>69</v>
      </c>
      <c r="D52" s="356"/>
      <c r="E52" s="362"/>
      <c r="F52" s="362"/>
      <c r="G52" s="362"/>
      <c r="H52" s="362"/>
      <c r="I52" s="362"/>
      <c r="J52" s="362"/>
      <c r="K52" s="362"/>
      <c r="L52" s="356">
        <f>'Consol PL'!I22</f>
        <v>-21098</v>
      </c>
    </row>
    <row r="53" spans="3:12" ht="18.75" customHeight="1" thickBot="1">
      <c r="C53" s="348" t="s">
        <v>115</v>
      </c>
      <c r="D53" s="348"/>
      <c r="E53" s="355"/>
      <c r="F53" s="355"/>
      <c r="G53" s="355"/>
      <c r="H53" s="355"/>
      <c r="I53" s="355"/>
      <c r="J53" s="355"/>
      <c r="K53" s="355"/>
      <c r="L53" s="357">
        <f>SUM(L51:L52)</f>
        <v>57215.234999999986</v>
      </c>
    </row>
    <row r="54" spans="3:12" ht="4.5" customHeight="1">
      <c r="C54" s="364"/>
      <c r="D54" s="348"/>
      <c r="E54" s="348"/>
      <c r="F54" s="348"/>
      <c r="G54" s="348"/>
      <c r="H54" s="348"/>
      <c r="I54" s="348"/>
      <c r="J54" s="348"/>
      <c r="K54" s="348"/>
      <c r="L54" s="359"/>
    </row>
    <row r="55" spans="3:12" ht="15" customHeight="1" hidden="1">
      <c r="C55" s="364"/>
      <c r="D55" s="348"/>
      <c r="E55" s="348"/>
      <c r="F55" s="348"/>
      <c r="G55" s="348"/>
      <c r="H55" s="348"/>
      <c r="I55" s="348"/>
      <c r="J55" s="348"/>
      <c r="K55" s="348"/>
      <c r="L55" s="359"/>
    </row>
    <row r="56" spans="1:12" ht="45.75" customHeight="1">
      <c r="A56" s="237" t="s">
        <v>15</v>
      </c>
      <c r="B56" s="237" t="s">
        <v>147</v>
      </c>
      <c r="C56" s="343" t="s">
        <v>17</v>
      </c>
      <c r="D56" s="344"/>
      <c r="E56" s="344"/>
      <c r="F56" s="344"/>
      <c r="G56" s="344"/>
      <c r="H56" s="344"/>
      <c r="I56" s="316"/>
      <c r="J56" s="265"/>
      <c r="K56" s="345"/>
      <c r="L56" s="316"/>
    </row>
    <row r="57" spans="3:12" ht="41.25" customHeight="1" thickBot="1">
      <c r="C57" s="348"/>
      <c r="D57" s="349"/>
      <c r="E57" s="413" t="s">
        <v>174</v>
      </c>
      <c r="F57" s="350" t="s">
        <v>175</v>
      </c>
      <c r="G57" s="350" t="s">
        <v>184</v>
      </c>
      <c r="H57" s="439" t="s">
        <v>180</v>
      </c>
      <c r="I57" s="350" t="s">
        <v>176</v>
      </c>
      <c r="J57" s="350" t="s">
        <v>181</v>
      </c>
      <c r="K57" s="350" t="s">
        <v>195</v>
      </c>
      <c r="L57" s="350" t="s">
        <v>111</v>
      </c>
    </row>
    <row r="58" spans="3:12" ht="24" customHeight="1">
      <c r="C58" s="348"/>
      <c r="D58" s="349"/>
      <c r="E58" s="351" t="s">
        <v>66</v>
      </c>
      <c r="F58" s="351" t="s">
        <v>66</v>
      </c>
      <c r="G58" s="351" t="s">
        <v>149</v>
      </c>
      <c r="H58" s="351" t="s">
        <v>149</v>
      </c>
      <c r="I58" s="351" t="s">
        <v>149</v>
      </c>
      <c r="J58" s="351" t="s">
        <v>149</v>
      </c>
      <c r="K58" s="351" t="s">
        <v>149</v>
      </c>
      <c r="L58" s="365" t="s">
        <v>149</v>
      </c>
    </row>
    <row r="59" spans="3:12" ht="19.5" customHeight="1">
      <c r="C59" s="352" t="s">
        <v>243</v>
      </c>
      <c r="D59" s="349"/>
      <c r="E59" s="353"/>
      <c r="F59" s="353"/>
      <c r="G59" s="354"/>
      <c r="H59" s="354"/>
      <c r="I59" s="354"/>
      <c r="J59" s="354"/>
      <c r="K59" s="354"/>
      <c r="L59" s="354"/>
    </row>
    <row r="60" spans="3:12" ht="2.25" customHeight="1" hidden="1">
      <c r="C60" s="352"/>
      <c r="D60" s="349"/>
      <c r="E60" s="353"/>
      <c r="F60" s="353"/>
      <c r="G60" s="354"/>
      <c r="H60" s="354"/>
      <c r="I60" s="354"/>
      <c r="J60" s="354"/>
      <c r="K60" s="354"/>
      <c r="L60" s="354"/>
    </row>
    <row r="61" spans="3:12" ht="16.5" customHeight="1">
      <c r="C61" s="355" t="s">
        <v>98</v>
      </c>
      <c r="D61" s="349"/>
      <c r="E61" s="348"/>
      <c r="F61" s="348"/>
      <c r="G61" s="348"/>
      <c r="H61" s="348"/>
      <c r="I61" s="348"/>
      <c r="J61" s="348"/>
      <c r="K61" s="348"/>
      <c r="L61" s="348"/>
    </row>
    <row r="62" spans="3:12" ht="21" customHeight="1">
      <c r="C62" s="348" t="s">
        <v>177</v>
      </c>
      <c r="D62" s="349"/>
      <c r="E62" s="348">
        <v>177086</v>
      </c>
      <c r="F62" s="348">
        <v>72025.89</v>
      </c>
      <c r="G62" s="348">
        <v>4586</v>
      </c>
      <c r="H62" s="348">
        <v>24861</v>
      </c>
      <c r="I62" s="348">
        <v>186363</v>
      </c>
      <c r="J62" s="348">
        <v>16075</v>
      </c>
      <c r="K62" s="348">
        <v>-7393</v>
      </c>
      <c r="L62" s="348">
        <f>SUM(E62:K62)</f>
        <v>473603.89</v>
      </c>
    </row>
    <row r="63" spans="3:12" ht="24.75" customHeight="1">
      <c r="C63" s="356" t="s">
        <v>178</v>
      </c>
      <c r="D63" s="349"/>
      <c r="E63" s="348">
        <v>0</v>
      </c>
      <c r="F63" s="348">
        <v>-2352</v>
      </c>
      <c r="G63" s="348">
        <v>0</v>
      </c>
      <c r="H63" s="348">
        <v>0</v>
      </c>
      <c r="I63" s="348">
        <v>-5041</v>
      </c>
      <c r="J63" s="348">
        <v>0</v>
      </c>
      <c r="K63" s="348">
        <v>7393</v>
      </c>
      <c r="L63" s="348">
        <v>0</v>
      </c>
    </row>
    <row r="64" spans="3:12" ht="24" customHeight="1" thickBot="1">
      <c r="C64" s="348" t="s">
        <v>179</v>
      </c>
      <c r="D64" s="349"/>
      <c r="E64" s="357">
        <f>SUM(E62:E63)</f>
        <v>177086</v>
      </c>
      <c r="F64" s="357">
        <f aca="true" t="shared" si="2" ref="F64:L64">SUM(F62:F63)</f>
        <v>69673.89</v>
      </c>
      <c r="G64" s="357">
        <f t="shared" si="2"/>
        <v>4586</v>
      </c>
      <c r="H64" s="357">
        <f t="shared" si="2"/>
        <v>24861</v>
      </c>
      <c r="I64" s="357">
        <f t="shared" si="2"/>
        <v>181322</v>
      </c>
      <c r="J64" s="357">
        <f t="shared" si="2"/>
        <v>16075</v>
      </c>
      <c r="K64" s="357">
        <f t="shared" si="2"/>
        <v>0</v>
      </c>
      <c r="L64" s="357">
        <f t="shared" si="2"/>
        <v>473603.89</v>
      </c>
    </row>
    <row r="65" spans="3:12" ht="16.5" customHeight="1">
      <c r="C65" s="348"/>
      <c r="D65" s="349"/>
      <c r="E65" s="348"/>
      <c r="F65" s="348"/>
      <c r="G65" s="348"/>
      <c r="H65" s="348"/>
      <c r="I65" s="348"/>
      <c r="J65" s="348"/>
      <c r="K65" s="348"/>
      <c r="L65" s="348"/>
    </row>
    <row r="66" spans="3:12" ht="16.5" customHeight="1">
      <c r="C66" s="355" t="s">
        <v>182</v>
      </c>
      <c r="D66" s="349"/>
      <c r="E66" s="348"/>
      <c r="F66" s="348"/>
      <c r="G66" s="348"/>
      <c r="H66" s="348"/>
      <c r="I66" s="348"/>
      <c r="J66" s="348"/>
      <c r="K66" s="348"/>
      <c r="L66" s="348"/>
    </row>
    <row r="67" spans="3:12" ht="16.5" customHeight="1">
      <c r="C67" s="601" t="s">
        <v>189</v>
      </c>
      <c r="D67" s="547"/>
      <c r="E67" s="358"/>
      <c r="F67" s="358"/>
      <c r="G67" s="358"/>
      <c r="H67" s="358"/>
      <c r="I67" s="358"/>
      <c r="J67" s="358"/>
      <c r="K67" s="358"/>
      <c r="L67" s="358"/>
    </row>
    <row r="68" spans="3:12" ht="16.5" customHeight="1">
      <c r="C68" s="546" t="s">
        <v>202</v>
      </c>
      <c r="D68" s="547"/>
      <c r="E68" s="348">
        <v>47999</v>
      </c>
      <c r="F68" s="348">
        <v>34769.128</v>
      </c>
      <c r="G68" s="348">
        <v>-2002</v>
      </c>
      <c r="H68" s="348">
        <v>100</v>
      </c>
      <c r="I68" s="348">
        <v>2834</v>
      </c>
      <c r="J68" s="348">
        <v>-4605</v>
      </c>
      <c r="K68" s="348"/>
      <c r="L68" s="348">
        <f>SUM(E68:K68)</f>
        <v>79095.128</v>
      </c>
    </row>
    <row r="69" spans="3:12" ht="22.5" customHeight="1">
      <c r="C69" s="348" t="s">
        <v>187</v>
      </c>
      <c r="D69" s="349"/>
      <c r="E69" s="348">
        <v>-13191</v>
      </c>
      <c r="F69" s="348">
        <v>-4637</v>
      </c>
      <c r="G69" s="348">
        <v>-32370</v>
      </c>
      <c r="H69" s="348">
        <v>-299</v>
      </c>
      <c r="I69" s="348">
        <v>-3369</v>
      </c>
      <c r="J69" s="348">
        <v>-504</v>
      </c>
      <c r="K69" s="348">
        <v>19170</v>
      </c>
      <c r="L69" s="348">
        <f>SUM(E69:K69)</f>
        <v>-35200</v>
      </c>
    </row>
    <row r="70" spans="3:12" ht="20.25" customHeight="1">
      <c r="C70" s="348" t="s">
        <v>136</v>
      </c>
      <c r="D70" s="349"/>
      <c r="E70" s="348">
        <v>15532</v>
      </c>
      <c r="F70" s="348">
        <v>883</v>
      </c>
      <c r="G70" s="348">
        <v>3659</v>
      </c>
      <c r="H70" s="348">
        <v>0</v>
      </c>
      <c r="I70" s="348">
        <v>157</v>
      </c>
      <c r="J70" s="348">
        <v>105</v>
      </c>
      <c r="K70" s="348">
        <v>-19170</v>
      </c>
      <c r="L70" s="348">
        <f>SUM(E70:K70)</f>
        <v>1166</v>
      </c>
    </row>
    <row r="71" spans="3:12" ht="24" customHeight="1">
      <c r="C71" s="605" t="s">
        <v>260</v>
      </c>
      <c r="D71" s="606"/>
      <c r="E71" s="359">
        <v>0</v>
      </c>
      <c r="F71" s="359">
        <v>0</v>
      </c>
      <c r="G71" s="359">
        <v>3202</v>
      </c>
      <c r="H71" s="359">
        <v>0</v>
      </c>
      <c r="I71" s="359">
        <v>0</v>
      </c>
      <c r="J71" s="359">
        <v>0</v>
      </c>
      <c r="K71" s="348"/>
      <c r="L71" s="348">
        <f>SUM(E71:K71)</f>
        <v>3202</v>
      </c>
    </row>
    <row r="72" spans="3:12" ht="16.5" customHeight="1">
      <c r="C72" s="548" t="s">
        <v>190</v>
      </c>
      <c r="D72" s="548"/>
      <c r="E72" s="360"/>
      <c r="F72" s="360"/>
      <c r="G72" s="360"/>
      <c r="H72" s="360"/>
      <c r="I72" s="360"/>
      <c r="J72" s="360"/>
      <c r="K72" s="360"/>
      <c r="L72" s="355"/>
    </row>
    <row r="73" spans="3:12" ht="20.25" customHeight="1">
      <c r="C73" s="548" t="s">
        <v>203</v>
      </c>
      <c r="D73" s="548"/>
      <c r="E73" s="348">
        <v>409</v>
      </c>
      <c r="F73" s="348">
        <v>100</v>
      </c>
      <c r="G73" s="348">
        <v>16934</v>
      </c>
      <c r="H73" s="348">
        <v>10755</v>
      </c>
      <c r="I73" s="348">
        <v>1656</v>
      </c>
      <c r="J73" s="348">
        <v>2968</v>
      </c>
      <c r="K73" s="348"/>
      <c r="L73" s="348">
        <f>SUM(E73:K73)</f>
        <v>32822</v>
      </c>
    </row>
    <row r="74" spans="3:12" ht="4.5" customHeight="1">
      <c r="C74" s="348"/>
      <c r="D74" s="349"/>
      <c r="E74" s="587">
        <f>SUM(E68:E73)</f>
        <v>50749</v>
      </c>
      <c r="F74" s="587">
        <f aca="true" t="shared" si="3" ref="F74:K74">SUM(F68:F73)</f>
        <v>31115.127999999997</v>
      </c>
      <c r="G74" s="587">
        <f t="shared" si="3"/>
        <v>-10577</v>
      </c>
      <c r="H74" s="587">
        <f t="shared" si="3"/>
        <v>10556</v>
      </c>
      <c r="I74" s="587">
        <f t="shared" si="3"/>
        <v>1278</v>
      </c>
      <c r="J74" s="587">
        <f t="shared" si="3"/>
        <v>-2036</v>
      </c>
      <c r="K74" s="587">
        <f t="shared" si="3"/>
        <v>0</v>
      </c>
      <c r="L74" s="587">
        <f>SUM(L68:L73)</f>
        <v>81085.128</v>
      </c>
    </row>
    <row r="75" spans="3:12" ht="20.25" customHeight="1">
      <c r="C75" s="348" t="s">
        <v>261</v>
      </c>
      <c r="D75" s="349"/>
      <c r="E75" s="588"/>
      <c r="F75" s="588"/>
      <c r="G75" s="588"/>
      <c r="H75" s="588"/>
      <c r="I75" s="588"/>
      <c r="J75" s="588"/>
      <c r="K75" s="588"/>
      <c r="L75" s="600"/>
    </row>
    <row r="76" spans="3:12" ht="19.5" customHeight="1">
      <c r="C76" s="348" t="s">
        <v>67</v>
      </c>
      <c r="D76" s="348"/>
      <c r="E76" s="362"/>
      <c r="F76" s="362"/>
      <c r="G76" s="362"/>
      <c r="H76" s="362"/>
      <c r="I76" s="362"/>
      <c r="J76" s="362"/>
      <c r="K76" s="362"/>
      <c r="L76" s="363">
        <f>'Consol PL'!K19</f>
        <v>-31995</v>
      </c>
    </row>
    <row r="77" spans="3:12" ht="19.5" customHeight="1">
      <c r="C77" s="348" t="s">
        <v>204</v>
      </c>
      <c r="D77" s="348"/>
      <c r="E77" s="355"/>
      <c r="F77" s="355"/>
      <c r="G77" s="355"/>
      <c r="H77" s="355"/>
      <c r="I77" s="355"/>
      <c r="J77" s="355"/>
      <c r="K77" s="355"/>
      <c r="L77" s="348">
        <f>SUM(L74:L76)</f>
        <v>49090.128</v>
      </c>
    </row>
    <row r="78" spans="3:12" ht="22.5" customHeight="1">
      <c r="C78" s="348" t="s">
        <v>69</v>
      </c>
      <c r="D78" s="348"/>
      <c r="E78" s="362"/>
      <c r="F78" s="362"/>
      <c r="G78" s="362"/>
      <c r="H78" s="362"/>
      <c r="I78" s="362"/>
      <c r="J78" s="362"/>
      <c r="K78" s="362"/>
      <c r="L78" s="356">
        <f>'Consol PL'!K22</f>
        <v>-20260</v>
      </c>
    </row>
    <row r="79" spans="1:12" s="347" customFormat="1" ht="18.75" customHeight="1" thickBot="1">
      <c r="A79" s="346"/>
      <c r="B79" s="346"/>
      <c r="C79" s="356" t="s">
        <v>115</v>
      </c>
      <c r="D79" s="356"/>
      <c r="E79" s="355"/>
      <c r="F79" s="355"/>
      <c r="G79" s="355"/>
      <c r="H79" s="355"/>
      <c r="I79" s="355"/>
      <c r="J79" s="355"/>
      <c r="K79" s="355"/>
      <c r="L79" s="357">
        <f>SUM(L77:L78)</f>
        <v>28830.127999999997</v>
      </c>
    </row>
    <row r="80" spans="3:12" ht="5.25" customHeight="1">
      <c r="C80" s="258"/>
      <c r="D80" s="367"/>
      <c r="E80" s="367"/>
      <c r="F80" s="367"/>
      <c r="G80" s="367"/>
      <c r="H80" s="367"/>
      <c r="I80" s="367"/>
      <c r="J80" s="367"/>
      <c r="K80" s="367"/>
      <c r="L80" s="367"/>
    </row>
    <row r="81" spans="1:12" s="261" customFormat="1" ht="24.75" customHeight="1">
      <c r="A81" s="251" t="s">
        <v>18</v>
      </c>
      <c r="B81" s="251"/>
      <c r="C81" s="269" t="s">
        <v>19</v>
      </c>
      <c r="D81" s="270"/>
      <c r="E81" s="270"/>
      <c r="F81" s="270"/>
      <c r="G81" s="270"/>
      <c r="H81" s="271"/>
      <c r="I81" s="271"/>
      <c r="J81" s="271"/>
      <c r="K81" s="271"/>
      <c r="L81" s="271"/>
    </row>
    <row r="82" spans="1:12" s="261" customFormat="1" ht="40.5" customHeight="1">
      <c r="A82" s="272"/>
      <c r="B82" s="256" t="s">
        <v>129</v>
      </c>
      <c r="C82" s="583" t="s">
        <v>229</v>
      </c>
      <c r="D82" s="584"/>
      <c r="E82" s="584"/>
      <c r="F82" s="584"/>
      <c r="G82" s="584"/>
      <c r="H82" s="584"/>
      <c r="I82" s="584"/>
      <c r="J82" s="584"/>
      <c r="K82" s="584"/>
      <c r="L82" s="584"/>
    </row>
    <row r="83" spans="1:12" s="261" customFormat="1" ht="24.75" customHeight="1">
      <c r="A83" s="251" t="s">
        <v>20</v>
      </c>
      <c r="B83" s="251"/>
      <c r="C83" s="269" t="s">
        <v>21</v>
      </c>
      <c r="D83" s="270"/>
      <c r="E83" s="270"/>
      <c r="F83" s="270"/>
      <c r="G83" s="270"/>
      <c r="H83" s="271"/>
      <c r="I83" s="271"/>
      <c r="J83" s="271"/>
      <c r="K83" s="271"/>
      <c r="L83" s="271"/>
    </row>
    <row r="84" spans="1:12" s="261" customFormat="1" ht="35.25" customHeight="1">
      <c r="A84" s="272"/>
      <c r="B84" s="256" t="s">
        <v>129</v>
      </c>
      <c r="C84" s="583" t="s">
        <v>302</v>
      </c>
      <c r="D84" s="584"/>
      <c r="E84" s="584"/>
      <c r="F84" s="584"/>
      <c r="G84" s="584"/>
      <c r="H84" s="584"/>
      <c r="I84" s="584"/>
      <c r="J84" s="584"/>
      <c r="K84" s="584"/>
      <c r="L84" s="584"/>
    </row>
    <row r="85" spans="1:12" s="261" customFormat="1" ht="1.5" customHeight="1">
      <c r="A85" s="272"/>
      <c r="B85" s="256"/>
      <c r="C85" s="273"/>
      <c r="D85" s="274"/>
      <c r="E85" s="274"/>
      <c r="F85" s="274"/>
      <c r="G85" s="274"/>
      <c r="H85" s="274"/>
      <c r="I85" s="274"/>
      <c r="J85" s="274"/>
      <c r="K85" s="274"/>
      <c r="L85" s="274"/>
    </row>
    <row r="86" spans="1:12" s="261" customFormat="1" ht="1.5" customHeight="1" hidden="1">
      <c r="A86" s="251"/>
      <c r="B86" s="251"/>
      <c r="D86" s="262"/>
      <c r="E86" s="262"/>
      <c r="F86" s="262"/>
      <c r="G86" s="262"/>
      <c r="H86" s="262"/>
      <c r="I86" s="263"/>
      <c r="J86" s="264"/>
      <c r="K86" s="265"/>
      <c r="L86" s="263"/>
    </row>
    <row r="87" spans="1:12" s="261" customFormat="1" ht="0.75" customHeight="1" hidden="1">
      <c r="A87" s="251"/>
      <c r="B87" s="251"/>
      <c r="C87" s="262"/>
      <c r="D87" s="262"/>
      <c r="E87" s="262"/>
      <c r="F87" s="262"/>
      <c r="G87" s="262"/>
      <c r="H87" s="262"/>
      <c r="I87" s="275"/>
      <c r="J87" s="276"/>
      <c r="K87" s="277"/>
      <c r="L87" s="278"/>
    </row>
    <row r="88" spans="1:12" s="261" customFormat="1" ht="23.25" customHeight="1">
      <c r="A88" s="251" t="s">
        <v>22</v>
      </c>
      <c r="B88" s="251" t="s">
        <v>88</v>
      </c>
      <c r="C88" s="269" t="s">
        <v>167</v>
      </c>
      <c r="D88" s="254"/>
      <c r="E88" s="254"/>
      <c r="F88" s="254"/>
      <c r="G88" s="254"/>
      <c r="H88" s="254"/>
      <c r="I88" s="316"/>
      <c r="J88" s="265"/>
      <c r="K88" s="265"/>
      <c r="L88" s="316"/>
    </row>
    <row r="89" spans="1:12" s="297" customFormat="1" ht="41.25" customHeight="1">
      <c r="A89" s="319"/>
      <c r="B89" s="320"/>
      <c r="C89" s="552" t="s">
        <v>310</v>
      </c>
      <c r="D89" s="586"/>
      <c r="E89" s="586"/>
      <c r="F89" s="586"/>
      <c r="G89" s="586"/>
      <c r="H89" s="586"/>
      <c r="I89" s="586"/>
      <c r="J89" s="586"/>
      <c r="K89" s="586"/>
      <c r="L89" s="586"/>
    </row>
    <row r="90" spans="1:12" s="278" customFormat="1" ht="29.25" customHeight="1">
      <c r="A90" s="251" t="s">
        <v>23</v>
      </c>
      <c r="B90" s="251" t="s">
        <v>91</v>
      </c>
      <c r="C90" s="377" t="s">
        <v>24</v>
      </c>
      <c r="D90" s="378"/>
      <c r="E90" s="378"/>
      <c r="F90" s="378"/>
      <c r="G90" s="378"/>
      <c r="H90" s="378"/>
      <c r="I90" s="263"/>
      <c r="J90" s="379"/>
      <c r="L90" s="263"/>
    </row>
    <row r="91" spans="1:12" s="278" customFormat="1" ht="81" customHeight="1">
      <c r="A91" s="251"/>
      <c r="B91" s="251"/>
      <c r="C91" s="555" t="s">
        <v>329</v>
      </c>
      <c r="D91" s="556"/>
      <c r="E91" s="556"/>
      <c r="F91" s="556"/>
      <c r="G91" s="556"/>
      <c r="H91" s="556"/>
      <c r="I91" s="556"/>
      <c r="J91" s="556"/>
      <c r="K91" s="556"/>
      <c r="L91" s="556"/>
    </row>
    <row r="92" spans="1:12" s="278" customFormat="1" ht="5.25" customHeight="1">
      <c r="A92" s="251"/>
      <c r="B92" s="251"/>
      <c r="C92" s="378"/>
      <c r="D92" s="378"/>
      <c r="E92" s="378"/>
      <c r="F92" s="378"/>
      <c r="G92" s="378"/>
      <c r="H92" s="378"/>
      <c r="I92" s="263"/>
      <c r="J92" s="379"/>
      <c r="L92" s="263"/>
    </row>
    <row r="93" spans="1:3" ht="23.25" customHeight="1">
      <c r="A93" s="237" t="s">
        <v>25</v>
      </c>
      <c r="C93" s="383" t="s">
        <v>212</v>
      </c>
    </row>
    <row r="94" spans="1:12" s="332" customFormat="1" ht="26.25" customHeight="1">
      <c r="A94" s="266"/>
      <c r="B94" s="266"/>
      <c r="C94" s="267" t="s">
        <v>308</v>
      </c>
      <c r="D94" s="267"/>
      <c r="E94" s="267"/>
      <c r="F94" s="267"/>
      <c r="G94" s="384"/>
      <c r="H94" s="385"/>
      <c r="I94" s="384"/>
      <c r="J94" s="384"/>
      <c r="K94" s="385"/>
      <c r="L94" s="384"/>
    </row>
    <row r="95" spans="1:12" s="332" customFormat="1" ht="19.5" customHeight="1">
      <c r="A95" s="266"/>
      <c r="B95" s="266"/>
      <c r="C95" s="267"/>
      <c r="D95" s="267"/>
      <c r="E95" s="267"/>
      <c r="F95" s="267"/>
      <c r="G95" s="384"/>
      <c r="H95" s="385"/>
      <c r="I95" s="288" t="s">
        <v>149</v>
      </c>
      <c r="J95" s="384"/>
      <c r="K95" s="385"/>
      <c r="L95" s="384"/>
    </row>
    <row r="96" spans="1:12" s="332" customFormat="1" ht="21.75" customHeight="1">
      <c r="A96" s="266"/>
      <c r="B96" s="266"/>
      <c r="C96" s="386" t="s">
        <v>213</v>
      </c>
      <c r="D96" s="267"/>
      <c r="E96" s="267"/>
      <c r="F96" s="267"/>
      <c r="G96" s="384"/>
      <c r="H96" s="385"/>
      <c r="I96" s="288"/>
      <c r="J96" s="384"/>
      <c r="K96" s="385"/>
      <c r="L96" s="384"/>
    </row>
    <row r="97" spans="1:12" s="332" customFormat="1" ht="20.25" customHeight="1">
      <c r="A97" s="266"/>
      <c r="B97" s="266"/>
      <c r="C97" s="267" t="s">
        <v>215</v>
      </c>
      <c r="D97" s="267"/>
      <c r="E97" s="267"/>
      <c r="F97" s="267"/>
      <c r="G97" s="318"/>
      <c r="H97" s="387"/>
      <c r="I97" s="514">
        <v>73000</v>
      </c>
      <c r="J97" s="318"/>
      <c r="K97" s="387"/>
      <c r="L97" s="318"/>
    </row>
    <row r="98" spans="1:12" s="332" customFormat="1" ht="3.75" customHeight="1" hidden="1">
      <c r="A98" s="266"/>
      <c r="B98" s="266"/>
      <c r="C98" s="267"/>
      <c r="D98" s="267"/>
      <c r="E98" s="267"/>
      <c r="F98" s="267"/>
      <c r="G98" s="318"/>
      <c r="H98" s="387"/>
      <c r="I98" s="514"/>
      <c r="J98" s="318"/>
      <c r="K98" s="387"/>
      <c r="L98" s="318"/>
    </row>
    <row r="99" spans="1:12" s="332" customFormat="1" ht="21.75" customHeight="1">
      <c r="A99" s="266"/>
      <c r="B99" s="266"/>
      <c r="C99" s="386" t="s">
        <v>214</v>
      </c>
      <c r="D99" s="267"/>
      <c r="E99" s="267"/>
      <c r="F99" s="267"/>
      <c r="G99" s="318"/>
      <c r="H99" s="387"/>
      <c r="I99" s="514"/>
      <c r="J99" s="318"/>
      <c r="K99" s="387"/>
      <c r="L99" s="318"/>
    </row>
    <row r="100" spans="1:12" s="332" customFormat="1" ht="18" customHeight="1">
      <c r="A100" s="266"/>
      <c r="B100" s="266"/>
      <c r="C100" s="267" t="s">
        <v>65</v>
      </c>
      <c r="D100" s="267"/>
      <c r="E100" s="267"/>
      <c r="F100" s="267"/>
      <c r="G100" s="318"/>
      <c r="H100" s="387"/>
      <c r="I100" s="514">
        <v>253000</v>
      </c>
      <c r="J100" s="318"/>
      <c r="K100" s="387"/>
      <c r="L100" s="318"/>
    </row>
    <row r="101" spans="1:12" s="349" customFormat="1" ht="13.5" customHeight="1">
      <c r="A101" s="361"/>
      <c r="B101" s="361"/>
      <c r="G101" s="332"/>
      <c r="H101" s="332"/>
      <c r="I101" s="192"/>
      <c r="J101" s="332"/>
      <c r="L101" s="332"/>
    </row>
    <row r="102" spans="1:12" s="349" customFormat="1" ht="15" customHeight="1" hidden="1">
      <c r="A102" s="361"/>
      <c r="B102" s="361"/>
      <c r="G102" s="332"/>
      <c r="H102" s="332"/>
      <c r="I102" s="192"/>
      <c r="J102" s="332"/>
      <c r="L102" s="332"/>
    </row>
    <row r="103" spans="1:12" s="389" customFormat="1" ht="21.75" customHeight="1" thickBot="1">
      <c r="A103" s="388"/>
      <c r="B103" s="388"/>
      <c r="G103" s="390"/>
      <c r="H103" s="390"/>
      <c r="I103" s="391">
        <f>SUM(I97:I102)</f>
        <v>326000</v>
      </c>
      <c r="J103" s="390"/>
      <c r="L103" s="390"/>
    </row>
    <row r="104" spans="1:12" s="297" customFormat="1" ht="26.25" customHeight="1">
      <c r="A104" s="440" t="s">
        <v>26</v>
      </c>
      <c r="B104" s="320"/>
      <c r="C104" s="441"/>
      <c r="D104" s="442"/>
      <c r="E104" s="442"/>
      <c r="F104" s="442"/>
      <c r="G104" s="442"/>
      <c r="H104" s="442"/>
      <c r="I104" s="442"/>
      <c r="J104" s="442"/>
      <c r="K104" s="442"/>
      <c r="L104" s="442"/>
    </row>
    <row r="105" spans="1:12" ht="30" customHeight="1">
      <c r="A105" s="9" t="s">
        <v>27</v>
      </c>
      <c r="B105" s="372">
        <v>17</v>
      </c>
      <c r="C105" s="101" t="s">
        <v>171</v>
      </c>
      <c r="D105" s="2"/>
      <c r="E105" s="2"/>
      <c r="F105" s="2"/>
      <c r="G105" s="2"/>
      <c r="H105" s="2"/>
      <c r="I105" s="2"/>
      <c r="J105" s="373"/>
      <c r="K105" s="370"/>
      <c r="L105" s="371"/>
    </row>
    <row r="106" spans="1:12" ht="155.25" customHeight="1">
      <c r="A106" s="9"/>
      <c r="B106" s="9"/>
      <c r="C106" s="555" t="s">
        <v>334</v>
      </c>
      <c r="D106" s="556"/>
      <c r="E106" s="556"/>
      <c r="F106" s="556"/>
      <c r="G106" s="556"/>
      <c r="H106" s="556"/>
      <c r="I106" s="556"/>
      <c r="J106" s="556"/>
      <c r="K106" s="556"/>
      <c r="L106" s="556"/>
    </row>
    <row r="107" spans="1:12" ht="99.75" customHeight="1">
      <c r="A107" s="9"/>
      <c r="B107" s="9"/>
      <c r="C107" s="555" t="s">
        <v>332</v>
      </c>
      <c r="D107" s="586"/>
      <c r="E107" s="586"/>
      <c r="F107" s="586"/>
      <c r="G107" s="586"/>
      <c r="H107" s="586"/>
      <c r="I107" s="586"/>
      <c r="J107" s="586"/>
      <c r="K107" s="586"/>
      <c r="L107" s="586"/>
    </row>
    <row r="108" spans="1:12" ht="5.25" customHeight="1">
      <c r="A108" s="9"/>
      <c r="B108" s="9"/>
      <c r="C108" s="555"/>
      <c r="D108" s="586"/>
      <c r="E108" s="586"/>
      <c r="F108" s="586"/>
      <c r="G108" s="586"/>
      <c r="H108" s="586"/>
      <c r="I108" s="586"/>
      <c r="J108" s="586"/>
      <c r="K108" s="586"/>
      <c r="L108" s="586"/>
    </row>
    <row r="109" spans="1:12" ht="142.5" customHeight="1" hidden="1">
      <c r="A109" s="372"/>
      <c r="B109" s="372"/>
      <c r="C109" s="555" t="s">
        <v>216</v>
      </c>
      <c r="D109" s="556"/>
      <c r="E109" s="556"/>
      <c r="F109" s="556"/>
      <c r="G109" s="556"/>
      <c r="H109" s="556"/>
      <c r="I109" s="556"/>
      <c r="J109" s="556"/>
      <c r="K109" s="556"/>
      <c r="L109" s="556"/>
    </row>
    <row r="110" spans="1:12" ht="28.5" customHeight="1">
      <c r="A110" s="9" t="s">
        <v>28</v>
      </c>
      <c r="B110" s="9">
        <v>18</v>
      </c>
      <c r="C110" s="101" t="s">
        <v>49</v>
      </c>
      <c r="D110" s="2"/>
      <c r="E110" s="2"/>
      <c r="F110" s="2"/>
      <c r="G110" s="2"/>
      <c r="H110" s="2"/>
      <c r="I110" s="2"/>
      <c r="J110" s="373"/>
      <c r="K110" s="370"/>
      <c r="L110" s="371"/>
    </row>
    <row r="111" spans="1:12" ht="104.25" customHeight="1">
      <c r="A111" s="374"/>
      <c r="B111" s="374"/>
      <c r="C111" s="555" t="s">
        <v>333</v>
      </c>
      <c r="D111" s="586"/>
      <c r="E111" s="586"/>
      <c r="F111" s="586"/>
      <c r="G111" s="586"/>
      <c r="H111" s="586"/>
      <c r="I111" s="586"/>
      <c r="J111" s="586"/>
      <c r="K111" s="586"/>
      <c r="L111" s="586"/>
    </row>
    <row r="112" spans="1:12" ht="3" customHeight="1" hidden="1">
      <c r="A112" s="374"/>
      <c r="B112" s="374"/>
      <c r="C112" s="2"/>
      <c r="D112" s="2"/>
      <c r="E112" s="2"/>
      <c r="F112" s="2"/>
      <c r="G112" s="2"/>
      <c r="H112" s="2"/>
      <c r="I112" s="2"/>
      <c r="J112" s="369"/>
      <c r="K112" s="368"/>
      <c r="L112" s="375"/>
    </row>
    <row r="113" spans="1:12" s="261" customFormat="1" ht="45" customHeight="1">
      <c r="A113" s="251"/>
      <c r="B113" s="251"/>
      <c r="C113" s="555" t="s">
        <v>328</v>
      </c>
      <c r="D113" s="586"/>
      <c r="E113" s="586"/>
      <c r="F113" s="586"/>
      <c r="G113" s="586"/>
      <c r="H113" s="586"/>
      <c r="I113" s="586"/>
      <c r="J113" s="586"/>
      <c r="K113" s="586"/>
      <c r="L113" s="586"/>
    </row>
    <row r="114" spans="1:12" s="424" customFormat="1" ht="27" customHeight="1">
      <c r="A114" s="443" t="s">
        <v>29</v>
      </c>
      <c r="B114" s="419">
        <v>21</v>
      </c>
      <c r="C114" s="420" t="s">
        <v>30</v>
      </c>
      <c r="D114" s="411"/>
      <c r="E114" s="411"/>
      <c r="F114" s="411"/>
      <c r="G114" s="411"/>
      <c r="H114" s="411"/>
      <c r="I114" s="411"/>
      <c r="J114" s="421"/>
      <c r="K114" s="422"/>
      <c r="L114" s="423"/>
    </row>
    <row r="115" spans="1:12" ht="158.25" customHeight="1">
      <c r="A115" s="9"/>
      <c r="B115" s="9"/>
      <c r="C115" s="585" t="s">
        <v>335</v>
      </c>
      <c r="D115" s="586"/>
      <c r="E115" s="586"/>
      <c r="F115" s="586"/>
      <c r="G115" s="586"/>
      <c r="H115" s="586"/>
      <c r="I115" s="586"/>
      <c r="J115" s="586"/>
      <c r="K115" s="586"/>
      <c r="L115" s="586"/>
    </row>
    <row r="116" spans="1:18" s="404" customFormat="1" ht="25.5" customHeight="1">
      <c r="A116" s="250" t="s">
        <v>45</v>
      </c>
      <c r="C116" s="376" t="s">
        <v>241</v>
      </c>
      <c r="D116" s="270"/>
      <c r="E116" s="270"/>
      <c r="F116" s="270"/>
      <c r="G116" s="270"/>
      <c r="H116" s="270"/>
      <c r="I116" s="270"/>
      <c r="J116" s="270"/>
      <c r="K116" s="405"/>
      <c r="L116" s="405"/>
      <c r="M116" s="406"/>
      <c r="N116" s="407"/>
      <c r="O116" s="406"/>
      <c r="P116" s="408"/>
      <c r="Q116" s="406"/>
      <c r="R116" s="373"/>
    </row>
    <row r="117" spans="1:18" s="404" customFormat="1" ht="39" customHeight="1">
      <c r="A117" s="409"/>
      <c r="B117" s="410"/>
      <c r="C117" s="585" t="s">
        <v>297</v>
      </c>
      <c r="D117" s="586"/>
      <c r="E117" s="586"/>
      <c r="F117" s="586"/>
      <c r="G117" s="586"/>
      <c r="H117" s="586"/>
      <c r="I117" s="586"/>
      <c r="J117" s="586"/>
      <c r="K117" s="586"/>
      <c r="L117" s="586"/>
      <c r="M117" s="405"/>
      <c r="N117" s="373"/>
      <c r="O117" s="405"/>
      <c r="P117" s="371"/>
      <c r="Q117" s="405"/>
      <c r="R117" s="373"/>
    </row>
    <row r="118" spans="1:12" s="261" customFormat="1" ht="18.75" customHeight="1">
      <c r="A118" s="251"/>
      <c r="B118" s="251"/>
      <c r="D118" s="262"/>
      <c r="E118" s="262"/>
      <c r="F118" s="262"/>
      <c r="G118" s="262"/>
      <c r="H118" s="262"/>
      <c r="I118" s="287"/>
      <c r="J118" s="288" t="s">
        <v>71</v>
      </c>
      <c r="K118" s="287"/>
      <c r="L118" s="288" t="s">
        <v>199</v>
      </c>
    </row>
    <row r="119" spans="1:12" s="261" customFormat="1" ht="18.75" customHeight="1" thickBot="1">
      <c r="A119" s="251"/>
      <c r="B119" s="251"/>
      <c r="C119" s="257"/>
      <c r="D119" s="262"/>
      <c r="E119" s="262"/>
      <c r="F119" s="262"/>
      <c r="G119" s="262"/>
      <c r="H119" s="262"/>
      <c r="I119" s="287"/>
      <c r="J119" s="289" t="s">
        <v>198</v>
      </c>
      <c r="K119" s="290"/>
      <c r="L119" s="289" t="s">
        <v>198</v>
      </c>
    </row>
    <row r="120" spans="1:12" s="261" customFormat="1" ht="17.25" customHeight="1">
      <c r="A120" s="251"/>
      <c r="B120" s="251"/>
      <c r="C120" s="257"/>
      <c r="D120" s="262"/>
      <c r="E120" s="262"/>
      <c r="F120" s="262"/>
      <c r="G120" s="262"/>
      <c r="H120" s="262"/>
      <c r="I120" s="291"/>
      <c r="J120" s="292" t="s">
        <v>282</v>
      </c>
      <c r="K120" s="293"/>
      <c r="L120" s="292" t="s">
        <v>282</v>
      </c>
    </row>
    <row r="121" spans="1:12" s="297" customFormat="1" ht="18.75" customHeight="1">
      <c r="A121" s="251"/>
      <c r="B121" s="251"/>
      <c r="C121" s="294"/>
      <c r="D121" s="262"/>
      <c r="E121" s="262"/>
      <c r="F121" s="262"/>
      <c r="G121" s="262"/>
      <c r="H121" s="582"/>
      <c r="I121" s="582"/>
      <c r="J121" s="296" t="s">
        <v>66</v>
      </c>
      <c r="K121" s="296"/>
      <c r="L121" s="296" t="s">
        <v>66</v>
      </c>
    </row>
    <row r="122" spans="1:12" s="261" customFormat="1" ht="4.5" customHeight="1" hidden="1">
      <c r="A122" s="251"/>
      <c r="B122" s="251"/>
      <c r="C122" s="286"/>
      <c r="D122" s="286"/>
      <c r="E122" s="286"/>
      <c r="F122" s="286"/>
      <c r="G122" s="286"/>
      <c r="H122" s="286"/>
      <c r="I122" s="286"/>
      <c r="J122" s="286"/>
      <c r="K122" s="286"/>
      <c r="L122" s="286"/>
    </row>
    <row r="123" spans="1:12" s="261" customFormat="1" ht="19.5" customHeight="1">
      <c r="A123" s="251" t="s">
        <v>31</v>
      </c>
      <c r="B123" s="251" t="s">
        <v>83</v>
      </c>
      <c r="C123" s="257" t="s">
        <v>67</v>
      </c>
      <c r="D123" s="262"/>
      <c r="E123" s="262"/>
      <c r="F123" s="262"/>
      <c r="G123" s="262"/>
      <c r="H123" s="298"/>
      <c r="I123" s="298"/>
      <c r="J123" s="298"/>
      <c r="K123" s="298"/>
      <c r="L123" s="298"/>
    </row>
    <row r="124" spans="1:12" s="261" customFormat="1" ht="16.5" customHeight="1">
      <c r="A124" s="251"/>
      <c r="B124" s="251"/>
      <c r="C124" s="294" t="s">
        <v>188</v>
      </c>
      <c r="D124" s="262"/>
      <c r="E124" s="262"/>
      <c r="F124" s="262"/>
      <c r="G124" s="262"/>
      <c r="H124" s="262"/>
      <c r="I124" s="299"/>
      <c r="J124" s="299"/>
      <c r="K124" s="300"/>
      <c r="L124" s="299"/>
    </row>
    <row r="125" spans="1:12" s="261" customFormat="1" ht="18.75">
      <c r="A125" s="251"/>
      <c r="B125" s="251"/>
      <c r="C125" s="301" t="s">
        <v>107</v>
      </c>
      <c r="D125" s="302"/>
      <c r="E125" s="302"/>
      <c r="F125" s="302"/>
      <c r="G125" s="302"/>
      <c r="H125" s="302"/>
      <c r="I125" s="280"/>
      <c r="J125" s="280">
        <v>3360.136320399979</v>
      </c>
      <c r="K125" s="265"/>
      <c r="L125" s="280">
        <v>15174.136320399979</v>
      </c>
    </row>
    <row r="126" spans="1:12" s="261" customFormat="1" ht="18.75">
      <c r="A126" s="251"/>
      <c r="B126" s="251"/>
      <c r="C126" s="301" t="s">
        <v>108</v>
      </c>
      <c r="D126" s="302"/>
      <c r="E126" s="302"/>
      <c r="F126" s="302"/>
      <c r="G126" s="302"/>
      <c r="H126" s="302"/>
      <c r="I126" s="303"/>
      <c r="J126" s="280">
        <v>5924</v>
      </c>
      <c r="K126" s="277"/>
      <c r="L126" s="280">
        <v>14764</v>
      </c>
    </row>
    <row r="127" spans="1:12" s="261" customFormat="1" ht="18.75">
      <c r="A127" s="251"/>
      <c r="B127" s="251"/>
      <c r="C127" s="301" t="s">
        <v>109</v>
      </c>
      <c r="D127" s="262"/>
      <c r="E127" s="262"/>
      <c r="F127" s="262"/>
      <c r="G127" s="262"/>
      <c r="H127" s="262"/>
      <c r="I127" s="280"/>
      <c r="J127" s="280">
        <v>14385</v>
      </c>
      <c r="K127" s="277"/>
      <c r="L127" s="280">
        <v>23451</v>
      </c>
    </row>
    <row r="128" spans="1:12" s="261" customFormat="1" ht="18" customHeight="1">
      <c r="A128" s="251"/>
      <c r="B128" s="251"/>
      <c r="C128" s="304"/>
      <c r="D128" s="262"/>
      <c r="E128" s="262"/>
      <c r="F128" s="262"/>
      <c r="G128" s="262"/>
      <c r="H128" s="262"/>
      <c r="I128" s="280"/>
      <c r="J128" s="305">
        <f>SUM(J125:J127)</f>
        <v>23669.13632039998</v>
      </c>
      <c r="K128" s="306"/>
      <c r="L128" s="305">
        <f>SUM(L125:L127)</f>
        <v>53389.13632039998</v>
      </c>
    </row>
    <row r="129" spans="1:12" s="261" customFormat="1" ht="19.5" customHeight="1">
      <c r="A129" s="251"/>
      <c r="B129" s="251"/>
      <c r="C129" s="294" t="s">
        <v>251</v>
      </c>
      <c r="D129" s="262"/>
      <c r="E129" s="262"/>
      <c r="F129" s="262"/>
      <c r="G129" s="262"/>
      <c r="H129" s="262"/>
      <c r="I129" s="307"/>
      <c r="J129" s="307">
        <v>0</v>
      </c>
      <c r="K129" s="308"/>
      <c r="L129" s="309">
        <v>0</v>
      </c>
    </row>
    <row r="130" spans="1:12" s="261" customFormat="1" ht="19.5" customHeight="1" thickBot="1">
      <c r="A130" s="251"/>
      <c r="B130" s="251"/>
      <c r="C130" s="310"/>
      <c r="D130" s="262"/>
      <c r="E130" s="262"/>
      <c r="F130" s="262"/>
      <c r="G130" s="262"/>
      <c r="H130" s="262"/>
      <c r="I130" s="280"/>
      <c r="J130" s="311">
        <f>SUM(J128:J129)</f>
        <v>23669.13632039998</v>
      </c>
      <c r="K130" s="312"/>
      <c r="L130" s="311">
        <f>SUM(L128:L129)</f>
        <v>53389.13632039998</v>
      </c>
    </row>
    <row r="131" spans="1:12" s="261" customFormat="1" ht="64.5" customHeight="1">
      <c r="A131" s="251"/>
      <c r="B131" s="251"/>
      <c r="C131" s="583" t="s">
        <v>298</v>
      </c>
      <c r="D131" s="584"/>
      <c r="E131" s="584"/>
      <c r="F131" s="584"/>
      <c r="G131" s="584"/>
      <c r="H131" s="584"/>
      <c r="I131" s="584"/>
      <c r="J131" s="584"/>
      <c r="K131" s="584"/>
      <c r="L131" s="584"/>
    </row>
    <row r="132" spans="1:18" s="404" customFormat="1" ht="18.75">
      <c r="A132" s="409"/>
      <c r="B132" s="410"/>
      <c r="C132" s="411"/>
      <c r="D132" s="270"/>
      <c r="E132" s="270"/>
      <c r="F132" s="270"/>
      <c r="G132" s="270"/>
      <c r="H132" s="270"/>
      <c r="I132" s="270"/>
      <c r="J132" s="270"/>
      <c r="K132" s="405"/>
      <c r="L132" s="405"/>
      <c r="M132" s="405"/>
      <c r="N132" s="373"/>
      <c r="O132" s="405"/>
      <c r="P132" s="371"/>
      <c r="Q132" s="405"/>
      <c r="R132" s="373"/>
    </row>
    <row r="133" spans="1:12" s="261" customFormat="1" ht="20.25" customHeight="1">
      <c r="A133" s="251"/>
      <c r="B133" s="251"/>
      <c r="D133" s="262"/>
      <c r="E133" s="262"/>
      <c r="F133" s="262"/>
      <c r="G133" s="262"/>
      <c r="H133" s="262"/>
      <c r="I133" s="287"/>
      <c r="J133" s="288" t="s">
        <v>71</v>
      </c>
      <c r="K133" s="287"/>
      <c r="L133" s="288" t="s">
        <v>199</v>
      </c>
    </row>
    <row r="134" spans="1:12" s="261" customFormat="1" ht="16.5" customHeight="1" thickBot="1">
      <c r="A134" s="251"/>
      <c r="B134" s="251"/>
      <c r="C134" s="257"/>
      <c r="D134" s="262"/>
      <c r="E134" s="262"/>
      <c r="F134" s="262"/>
      <c r="G134" s="262"/>
      <c r="H134" s="262"/>
      <c r="I134" s="287"/>
      <c r="J134" s="289" t="s">
        <v>198</v>
      </c>
      <c r="K134" s="290"/>
      <c r="L134" s="289" t="s">
        <v>198</v>
      </c>
    </row>
    <row r="135" spans="1:12" s="261" customFormat="1" ht="21.75" customHeight="1">
      <c r="A135" s="251"/>
      <c r="B135" s="251"/>
      <c r="C135" s="257"/>
      <c r="D135" s="262"/>
      <c r="E135" s="262"/>
      <c r="F135" s="262"/>
      <c r="G135" s="262"/>
      <c r="H135" s="262"/>
      <c r="I135" s="291"/>
      <c r="J135" s="292" t="s">
        <v>282</v>
      </c>
      <c r="K135" s="293"/>
      <c r="L135" s="292" t="s">
        <v>282</v>
      </c>
    </row>
    <row r="136" spans="1:12" s="297" customFormat="1" ht="16.5" customHeight="1">
      <c r="A136" s="251"/>
      <c r="B136" s="251"/>
      <c r="C136" s="294"/>
      <c r="D136" s="262"/>
      <c r="E136" s="262"/>
      <c r="F136" s="262"/>
      <c r="G136" s="262"/>
      <c r="H136" s="582"/>
      <c r="I136" s="582"/>
      <c r="J136" s="296" t="s">
        <v>66</v>
      </c>
      <c r="K136" s="296"/>
      <c r="L136" s="296" t="s">
        <v>66</v>
      </c>
    </row>
    <row r="137" spans="1:12" s="261" customFormat="1" ht="27" customHeight="1">
      <c r="A137" s="251" t="s">
        <v>32</v>
      </c>
      <c r="B137" s="251" t="s">
        <v>84</v>
      </c>
      <c r="C137" s="279" t="s">
        <v>33</v>
      </c>
      <c r="D137" s="262"/>
      <c r="E137" s="262"/>
      <c r="F137" s="262"/>
      <c r="G137" s="262"/>
      <c r="H137" s="262"/>
      <c r="I137" s="275"/>
      <c r="J137" s="280"/>
      <c r="K137" s="277"/>
      <c r="L137" s="281"/>
    </row>
    <row r="138" spans="1:12" s="261" customFormat="1" ht="24" customHeight="1">
      <c r="A138" s="251"/>
      <c r="B138" s="251"/>
      <c r="C138" s="282" t="s">
        <v>325</v>
      </c>
      <c r="D138" s="262"/>
      <c r="E138" s="262"/>
      <c r="F138" s="262"/>
      <c r="G138" s="262"/>
      <c r="H138" s="262"/>
      <c r="I138" s="275"/>
      <c r="J138" s="463">
        <v>0</v>
      </c>
      <c r="K138" s="444"/>
      <c r="L138" s="455">
        <v>0</v>
      </c>
    </row>
    <row r="139" spans="1:12" s="261" customFormat="1" ht="24" customHeight="1" thickBot="1">
      <c r="A139" s="251"/>
      <c r="B139" s="251"/>
      <c r="C139" s="282" t="s">
        <v>324</v>
      </c>
      <c r="D139" s="262"/>
      <c r="E139" s="262"/>
      <c r="F139" s="262"/>
      <c r="G139" s="262"/>
      <c r="H139" s="262"/>
      <c r="I139" s="275"/>
      <c r="J139" s="283">
        <v>2203</v>
      </c>
      <c r="K139" s="284"/>
      <c r="L139" s="285">
        <v>2203</v>
      </c>
    </row>
    <row r="140" spans="1:12" s="261" customFormat="1" ht="0.75" customHeight="1">
      <c r="A140" s="251"/>
      <c r="B140" s="251"/>
      <c r="D140" s="262"/>
      <c r="E140" s="262"/>
      <c r="F140" s="262"/>
      <c r="G140" s="262"/>
      <c r="H140" s="262"/>
      <c r="I140" s="263"/>
      <c r="J140" s="264"/>
      <c r="K140" s="265"/>
      <c r="L140" s="263"/>
    </row>
    <row r="141" spans="1:12" s="261" customFormat="1" ht="0.75" customHeight="1" hidden="1">
      <c r="A141" s="251"/>
      <c r="B141" s="251"/>
      <c r="C141" s="262"/>
      <c r="D141" s="262"/>
      <c r="E141" s="262"/>
      <c r="F141" s="262"/>
      <c r="G141" s="262"/>
      <c r="H141" s="262"/>
      <c r="I141" s="275"/>
      <c r="J141" s="276"/>
      <c r="K141" s="277"/>
      <c r="L141" s="278"/>
    </row>
    <row r="142" spans="1:12" s="261" customFormat="1" ht="52.5" customHeight="1" hidden="1">
      <c r="A142" s="251"/>
      <c r="B142" s="251"/>
      <c r="C142" s="583" t="s">
        <v>239</v>
      </c>
      <c r="D142" s="584"/>
      <c r="E142" s="584"/>
      <c r="F142" s="584"/>
      <c r="G142" s="584"/>
      <c r="H142" s="584"/>
      <c r="I142" s="584"/>
      <c r="J142" s="584"/>
      <c r="K142" s="584"/>
      <c r="L142" s="584"/>
    </row>
    <row r="143" spans="1:12" s="261" customFormat="1" ht="31.5" customHeight="1">
      <c r="A143" s="251" t="s">
        <v>34</v>
      </c>
      <c r="B143" s="251" t="s">
        <v>85</v>
      </c>
      <c r="C143" s="257" t="s">
        <v>165</v>
      </c>
      <c r="D143" s="262"/>
      <c r="E143" s="262"/>
      <c r="F143" s="262"/>
      <c r="G143" s="262"/>
      <c r="H143" s="262"/>
      <c r="I143" s="315"/>
      <c r="J143" s="280"/>
      <c r="K143" s="277"/>
      <c r="L143" s="315"/>
    </row>
    <row r="144" spans="1:12" s="261" customFormat="1" ht="26.25" customHeight="1">
      <c r="A144" s="321" t="s">
        <v>95</v>
      </c>
      <c r="B144" s="260"/>
      <c r="C144" s="549" t="s">
        <v>51</v>
      </c>
      <c r="D144" s="547"/>
      <c r="E144" s="547"/>
      <c r="F144" s="547"/>
      <c r="G144" s="547"/>
      <c r="H144" s="547"/>
      <c r="I144" s="547"/>
      <c r="J144" s="550"/>
      <c r="K144" s="550"/>
      <c r="L144" s="550"/>
    </row>
    <row r="145" spans="1:12" s="261" customFormat="1" ht="2.25" customHeight="1">
      <c r="A145" s="251"/>
      <c r="B145" s="251"/>
      <c r="C145" s="257"/>
      <c r="D145" s="262"/>
      <c r="E145" s="262"/>
      <c r="F145" s="262"/>
      <c r="G145" s="262"/>
      <c r="H145" s="262"/>
      <c r="I145" s="315"/>
      <c r="J145" s="280"/>
      <c r="K145" s="277"/>
      <c r="L145" s="315"/>
    </row>
    <row r="146" spans="1:20" s="297" customFormat="1" ht="16.5" customHeight="1">
      <c r="A146" s="251"/>
      <c r="B146" s="251"/>
      <c r="C146" s="448" t="s">
        <v>52</v>
      </c>
      <c r="D146" s="262"/>
      <c r="E146" s="262"/>
      <c r="F146" s="262"/>
      <c r="G146" s="262"/>
      <c r="H146" s="295"/>
      <c r="I146" s="295"/>
      <c r="J146" s="322"/>
      <c r="K146" s="322"/>
      <c r="L146" s="322"/>
      <c r="N146" s="452"/>
      <c r="O146" s="452"/>
      <c r="P146" s="452"/>
      <c r="T146" s="453"/>
    </row>
    <row r="147" spans="1:18" s="261" customFormat="1" ht="19.5" customHeight="1">
      <c r="A147" s="251"/>
      <c r="B147" s="251"/>
      <c r="C147" s="323" t="s">
        <v>129</v>
      </c>
      <c r="D147" s="262" t="s">
        <v>53</v>
      </c>
      <c r="E147" s="262"/>
      <c r="F147" s="262"/>
      <c r="G147" s="262"/>
      <c r="H147" s="262"/>
      <c r="I147" s="315"/>
      <c r="J147" s="307">
        <v>0</v>
      </c>
      <c r="K147" s="277"/>
      <c r="L147" s="280">
        <v>630</v>
      </c>
      <c r="M147" s="280"/>
      <c r="N147" s="452"/>
      <c r="O147" s="452"/>
      <c r="P147" s="452"/>
      <c r="R147" s="452"/>
    </row>
    <row r="148" spans="1:18" s="261" customFormat="1" ht="17.25" customHeight="1">
      <c r="A148" s="251"/>
      <c r="B148" s="251"/>
      <c r="C148" s="323" t="s">
        <v>129</v>
      </c>
      <c r="D148" s="262" t="s">
        <v>54</v>
      </c>
      <c r="E148" s="262"/>
      <c r="F148" s="262"/>
      <c r="G148" s="262"/>
      <c r="H148" s="262"/>
      <c r="I148" s="315"/>
      <c r="J148" s="280">
        <v>183</v>
      </c>
      <c r="K148" s="277"/>
      <c r="L148" s="280">
        <v>345</v>
      </c>
      <c r="M148" s="280"/>
      <c r="N148" s="452"/>
      <c r="O148" s="452"/>
      <c r="P148" s="452"/>
      <c r="R148" s="452"/>
    </row>
    <row r="149" spans="1:16" s="261" customFormat="1" ht="18" customHeight="1" thickBot="1">
      <c r="A149" s="251"/>
      <c r="B149" s="251"/>
      <c r="C149" s="323" t="s">
        <v>129</v>
      </c>
      <c r="D149" s="262" t="s">
        <v>271</v>
      </c>
      <c r="E149" s="262"/>
      <c r="F149" s="262"/>
      <c r="G149" s="262"/>
      <c r="H149" s="262"/>
      <c r="I149" s="315"/>
      <c r="J149" s="324">
        <v>2</v>
      </c>
      <c r="K149" s="447"/>
      <c r="L149" s="324">
        <v>124</v>
      </c>
      <c r="M149" s="280"/>
      <c r="N149" s="452"/>
      <c r="O149" s="452"/>
      <c r="P149" s="452"/>
    </row>
    <row r="150" spans="1:12" s="261" customFormat="1" ht="13.5" customHeight="1">
      <c r="A150" s="251"/>
      <c r="B150" s="251"/>
      <c r="C150" s="257"/>
      <c r="D150" s="262"/>
      <c r="E150" s="262"/>
      <c r="F150" s="262"/>
      <c r="G150" s="262"/>
      <c r="H150" s="262"/>
      <c r="I150" s="315"/>
      <c r="J150" s="280"/>
      <c r="K150" s="277"/>
      <c r="L150" s="315"/>
    </row>
    <row r="151" spans="1:12" s="261" customFormat="1" ht="21.75" customHeight="1">
      <c r="A151" s="325" t="s">
        <v>158</v>
      </c>
      <c r="B151" s="272"/>
      <c r="C151" s="558" t="s">
        <v>309</v>
      </c>
      <c r="D151" s="559"/>
      <c r="E151" s="559"/>
      <c r="F151" s="559"/>
      <c r="G151" s="559"/>
      <c r="H151" s="559"/>
      <c r="I151" s="559"/>
      <c r="J151" s="326"/>
      <c r="K151" s="277"/>
      <c r="L151" s="326"/>
    </row>
    <row r="152" spans="1:13" s="261" customFormat="1" ht="19.5" customHeight="1">
      <c r="A152" s="251"/>
      <c r="B152" s="251"/>
      <c r="C152" s="262"/>
      <c r="D152" s="262"/>
      <c r="E152" s="262"/>
      <c r="F152" s="262"/>
      <c r="G152" s="262"/>
      <c r="H152" s="262"/>
      <c r="I152" s="327"/>
      <c r="J152" s="326"/>
      <c r="K152" s="277"/>
      <c r="L152" s="296" t="s">
        <v>149</v>
      </c>
      <c r="M152" s="428"/>
    </row>
    <row r="153" spans="1:13" s="261" customFormat="1" ht="20.25" customHeight="1">
      <c r="A153" s="251"/>
      <c r="B153" s="251"/>
      <c r="C153" s="294" t="s">
        <v>80</v>
      </c>
      <c r="D153" s="262"/>
      <c r="E153" s="262"/>
      <c r="F153" s="262"/>
      <c r="G153" s="262"/>
      <c r="H153" s="262"/>
      <c r="I153" s="278"/>
      <c r="J153" s="328"/>
      <c r="K153" s="277"/>
      <c r="L153" s="463">
        <v>283126</v>
      </c>
      <c r="M153" s="428"/>
    </row>
    <row r="154" spans="1:13" s="261" customFormat="1" ht="2.25" customHeight="1">
      <c r="A154" s="251"/>
      <c r="B154" s="251"/>
      <c r="C154" s="310"/>
      <c r="D154" s="262"/>
      <c r="E154" s="262"/>
      <c r="F154" s="262"/>
      <c r="G154" s="262"/>
      <c r="H154" s="262"/>
      <c r="I154" s="278"/>
      <c r="J154" s="326"/>
      <c r="K154" s="277"/>
      <c r="L154" s="444"/>
      <c r="M154" s="428"/>
    </row>
    <row r="155" spans="1:13" s="261" customFormat="1" ht="18.75">
      <c r="A155" s="251"/>
      <c r="B155" s="251"/>
      <c r="C155" s="310" t="s">
        <v>87</v>
      </c>
      <c r="D155" s="262"/>
      <c r="E155" s="262"/>
      <c r="F155" s="262"/>
      <c r="J155" s="326"/>
      <c r="K155" s="277"/>
      <c r="L155" s="444">
        <v>281926</v>
      </c>
      <c r="M155" s="278"/>
    </row>
    <row r="156" spans="1:13" s="261" customFormat="1" ht="3" customHeight="1">
      <c r="A156" s="251"/>
      <c r="B156" s="251"/>
      <c r="C156" s="310"/>
      <c r="D156" s="262"/>
      <c r="E156" s="262"/>
      <c r="F156" s="262"/>
      <c r="J156" s="326"/>
      <c r="K156" s="277"/>
      <c r="L156" s="444"/>
      <c r="M156" s="278"/>
    </row>
    <row r="157" spans="1:13" s="261" customFormat="1" ht="3" customHeight="1" hidden="1">
      <c r="A157" s="251"/>
      <c r="B157" s="251"/>
      <c r="C157" s="310"/>
      <c r="D157" s="262"/>
      <c r="E157" s="262"/>
      <c r="F157" s="262"/>
      <c r="G157" s="262"/>
      <c r="H157" s="262"/>
      <c r="I157" s="278"/>
      <c r="J157" s="326"/>
      <c r="K157" s="277"/>
      <c r="L157" s="444"/>
      <c r="M157" s="278"/>
    </row>
    <row r="158" spans="1:13" s="261" customFormat="1" ht="19.5" thickBot="1">
      <c r="A158" s="251"/>
      <c r="B158" s="251"/>
      <c r="C158" s="294" t="s">
        <v>81</v>
      </c>
      <c r="D158" s="254"/>
      <c r="E158" s="254"/>
      <c r="F158" s="254"/>
      <c r="G158" s="254"/>
      <c r="H158" s="254"/>
      <c r="I158" s="278"/>
      <c r="J158" s="326"/>
      <c r="K158" s="277"/>
      <c r="L158" s="531">
        <v>168173</v>
      </c>
      <c r="M158" s="278"/>
    </row>
    <row r="159" spans="1:13" s="261" customFormat="1" ht="5.25" customHeight="1">
      <c r="A159" s="251"/>
      <c r="B159" s="251"/>
      <c r="C159" s="313"/>
      <c r="D159" s="262"/>
      <c r="E159" s="262"/>
      <c r="F159" s="262"/>
      <c r="G159" s="262"/>
      <c r="H159" s="262"/>
      <c r="I159" s="275"/>
      <c r="J159" s="280"/>
      <c r="K159" s="277"/>
      <c r="L159" s="281"/>
      <c r="M159" s="278"/>
    </row>
    <row r="160" spans="1:13" s="261" customFormat="1" ht="6.75" customHeight="1" hidden="1">
      <c r="A160" s="251"/>
      <c r="B160" s="251"/>
      <c r="C160" s="262"/>
      <c r="D160" s="262"/>
      <c r="E160" s="262"/>
      <c r="F160" s="262"/>
      <c r="G160" s="262"/>
      <c r="H160" s="262"/>
      <c r="I160" s="275"/>
      <c r="J160" s="314"/>
      <c r="K160" s="277"/>
      <c r="L160" s="278"/>
      <c r="M160" s="278"/>
    </row>
    <row r="161" spans="1:13" s="261" customFormat="1" ht="17.25" customHeight="1" hidden="1">
      <c r="A161" s="251"/>
      <c r="B161" s="251"/>
      <c r="C161" s="262"/>
      <c r="D161" s="262"/>
      <c r="E161" s="262"/>
      <c r="F161" s="262"/>
      <c r="G161" s="262"/>
      <c r="H161" s="262"/>
      <c r="I161" s="275"/>
      <c r="J161" s="276"/>
      <c r="K161" s="277"/>
      <c r="L161" s="278"/>
      <c r="M161" s="278"/>
    </row>
    <row r="162" spans="1:13" s="261" customFormat="1" ht="4.5" customHeight="1" hidden="1">
      <c r="A162" s="251"/>
      <c r="B162" s="251"/>
      <c r="C162" s="262"/>
      <c r="D162" s="262"/>
      <c r="E162" s="262"/>
      <c r="F162" s="262"/>
      <c r="G162" s="262"/>
      <c r="H162" s="262"/>
      <c r="I162" s="315"/>
      <c r="J162" s="315"/>
      <c r="K162" s="277"/>
      <c r="L162" s="315"/>
      <c r="M162" s="278"/>
    </row>
    <row r="163" spans="1:13" s="261" customFormat="1" ht="23.25" customHeight="1">
      <c r="A163" s="251" t="s">
        <v>35</v>
      </c>
      <c r="B163" s="251" t="s">
        <v>88</v>
      </c>
      <c r="C163" s="269" t="s">
        <v>168</v>
      </c>
      <c r="D163" s="254"/>
      <c r="E163" s="254"/>
      <c r="F163" s="254"/>
      <c r="G163" s="254"/>
      <c r="H163" s="254"/>
      <c r="I163" s="316"/>
      <c r="J163" s="265"/>
      <c r="K163" s="265"/>
      <c r="L163" s="316"/>
      <c r="M163" s="278"/>
    </row>
    <row r="164" spans="1:12" s="261" customFormat="1" ht="6" customHeight="1">
      <c r="A164" s="319"/>
      <c r="B164" s="319"/>
      <c r="C164" s="329"/>
      <c r="D164" s="330"/>
      <c r="E164" s="268"/>
      <c r="F164" s="268"/>
      <c r="G164" s="268"/>
      <c r="H164" s="268"/>
      <c r="I164" s="268"/>
      <c r="J164" s="268"/>
      <c r="K164" s="268"/>
      <c r="L164" s="268"/>
    </row>
    <row r="165" spans="1:12" s="261" customFormat="1" ht="98.25" customHeight="1">
      <c r="A165" s="319" t="s">
        <v>95</v>
      </c>
      <c r="B165" s="319"/>
      <c r="C165" s="553" t="s">
        <v>330</v>
      </c>
      <c r="D165" s="554"/>
      <c r="E165" s="554"/>
      <c r="F165" s="554"/>
      <c r="G165" s="554"/>
      <c r="H165" s="554"/>
      <c r="I165" s="554"/>
      <c r="J165" s="554"/>
      <c r="K165" s="554"/>
      <c r="L165" s="554"/>
    </row>
    <row r="166" spans="1:12" s="261" customFormat="1" ht="39" customHeight="1">
      <c r="A166" s="319" t="s">
        <v>158</v>
      </c>
      <c r="B166" s="319"/>
      <c r="C166" s="585" t="s">
        <v>0</v>
      </c>
      <c r="D166" s="553"/>
      <c r="E166" s="553"/>
      <c r="F166" s="553"/>
      <c r="G166" s="553"/>
      <c r="H166" s="553"/>
      <c r="I166" s="553"/>
      <c r="J166" s="553"/>
      <c r="K166" s="553"/>
      <c r="L166" s="553"/>
    </row>
    <row r="167" spans="1:12" s="261" customFormat="1" ht="21" customHeight="1">
      <c r="A167" s="319"/>
      <c r="B167" s="319"/>
      <c r="C167" s="331" t="s">
        <v>130</v>
      </c>
      <c r="D167" s="557" t="s">
        <v>2</v>
      </c>
      <c r="E167" s="557"/>
      <c r="F167" s="557"/>
      <c r="G167" s="557"/>
      <c r="H167" s="557"/>
      <c r="I167" s="557"/>
      <c r="J167" s="557"/>
      <c r="K167" s="557"/>
      <c r="L167" s="557"/>
    </row>
    <row r="168" spans="1:12" s="261" customFormat="1" ht="21.75" customHeight="1">
      <c r="A168" s="319"/>
      <c r="B168" s="319"/>
      <c r="C168" s="331" t="s">
        <v>131</v>
      </c>
      <c r="D168" s="557" t="s">
        <v>1</v>
      </c>
      <c r="E168" s="557"/>
      <c r="F168" s="557"/>
      <c r="G168" s="557"/>
      <c r="H168" s="557"/>
      <c r="I168" s="557"/>
      <c r="J168" s="557"/>
      <c r="K168" s="557"/>
      <c r="L168" s="557"/>
    </row>
    <row r="169" spans="1:12" s="261" customFormat="1" ht="38.25" customHeight="1">
      <c r="A169" s="319"/>
      <c r="B169" s="319"/>
      <c r="C169" s="585" t="s">
        <v>340</v>
      </c>
      <c r="D169" s="553"/>
      <c r="E169" s="553"/>
      <c r="F169" s="553"/>
      <c r="G169" s="553"/>
      <c r="H169" s="553"/>
      <c r="I169" s="553"/>
      <c r="J169" s="553"/>
      <c r="K169" s="553"/>
      <c r="L169" s="553"/>
    </row>
    <row r="170" spans="1:12" s="261" customFormat="1" ht="24.75" customHeight="1">
      <c r="A170" s="319"/>
      <c r="B170" s="319"/>
      <c r="C170" s="604" t="s">
        <v>303</v>
      </c>
      <c r="D170" s="571"/>
      <c r="E170" s="571"/>
      <c r="F170" s="571"/>
      <c r="G170" s="571"/>
      <c r="H170" s="571"/>
      <c r="I170" s="571"/>
      <c r="J170" s="571"/>
      <c r="K170" s="571"/>
      <c r="L170" s="571"/>
    </row>
    <row r="171" spans="1:12" s="261" customFormat="1" ht="30.75" customHeight="1">
      <c r="A171" s="251" t="s">
        <v>36</v>
      </c>
      <c r="B171" s="251" t="s">
        <v>90</v>
      </c>
      <c r="C171" s="334" t="s">
        <v>169</v>
      </c>
      <c r="D171" s="254"/>
      <c r="E171" s="254"/>
      <c r="F171" s="254"/>
      <c r="G171" s="254"/>
      <c r="H171" s="254"/>
      <c r="I171" s="316"/>
      <c r="J171" s="265"/>
      <c r="K171" s="265"/>
      <c r="L171" s="316"/>
    </row>
    <row r="172" spans="1:12" s="261" customFormat="1" ht="0.75" customHeight="1">
      <c r="A172" s="251" t="s">
        <v>185</v>
      </c>
      <c r="B172" s="251"/>
      <c r="C172" s="334"/>
      <c r="D172" s="254"/>
      <c r="E172" s="254"/>
      <c r="F172" s="254"/>
      <c r="G172" s="254"/>
      <c r="H172" s="254"/>
      <c r="I172" s="316"/>
      <c r="J172" s="265"/>
      <c r="K172" s="265"/>
      <c r="L172" s="316"/>
    </row>
    <row r="173" spans="1:12" s="261" customFormat="1" ht="4.5" customHeight="1" hidden="1">
      <c r="A173" s="251"/>
      <c r="B173" s="251"/>
      <c r="C173" s="334"/>
      <c r="D173" s="254"/>
      <c r="E173" s="254"/>
      <c r="F173" s="254"/>
      <c r="G173" s="254"/>
      <c r="H173" s="254"/>
      <c r="I173" s="316"/>
      <c r="K173" s="327"/>
      <c r="L173" s="327"/>
    </row>
    <row r="174" spans="1:12" s="261" customFormat="1" ht="23.25" customHeight="1">
      <c r="A174" s="251"/>
      <c r="B174" s="251"/>
      <c r="C174" s="335" t="s">
        <v>306</v>
      </c>
      <c r="D174" s="254"/>
      <c r="E174" s="254"/>
      <c r="F174" s="254"/>
      <c r="G174" s="254"/>
      <c r="H174" s="254"/>
      <c r="I174" s="316"/>
      <c r="J174" s="336"/>
      <c r="K174" s="327"/>
      <c r="L174" s="336" t="s">
        <v>96</v>
      </c>
    </row>
    <row r="175" spans="1:12" s="261" customFormat="1" ht="18.75">
      <c r="A175" s="256"/>
      <c r="B175" s="256"/>
      <c r="C175" s="337" t="s">
        <v>104</v>
      </c>
      <c r="D175" s="246"/>
      <c r="E175" s="246"/>
      <c r="F175" s="246"/>
      <c r="G175" s="246"/>
      <c r="H175" s="246"/>
      <c r="I175" s="316"/>
      <c r="J175" s="326"/>
      <c r="K175" s="265"/>
      <c r="L175" s="326"/>
    </row>
    <row r="176" spans="1:12" s="261" customFormat="1" ht="18" customHeight="1">
      <c r="A176" s="251"/>
      <c r="B176" s="251"/>
      <c r="C176" s="338" t="s">
        <v>105</v>
      </c>
      <c r="D176" s="254"/>
      <c r="E176" s="254"/>
      <c r="F176" s="254"/>
      <c r="G176" s="254"/>
      <c r="H176" s="254"/>
      <c r="I176" s="316"/>
      <c r="J176" s="326"/>
      <c r="K176" s="327"/>
      <c r="L176" s="326">
        <v>50000</v>
      </c>
    </row>
    <row r="177" spans="1:12" s="261" customFormat="1" ht="18" customHeight="1">
      <c r="A177" s="251"/>
      <c r="B177" s="251"/>
      <c r="C177" s="294" t="s">
        <v>106</v>
      </c>
      <c r="D177" s="262"/>
      <c r="E177" s="262"/>
      <c r="F177" s="262"/>
      <c r="G177" s="262"/>
      <c r="H177" s="262"/>
      <c r="J177" s="326"/>
      <c r="K177" s="265"/>
      <c r="L177" s="326">
        <v>677163</v>
      </c>
    </row>
    <row r="178" spans="1:12" s="261" customFormat="1" ht="18" customHeight="1">
      <c r="A178" s="251"/>
      <c r="B178" s="251"/>
      <c r="C178" s="294" t="s">
        <v>263</v>
      </c>
      <c r="D178" s="262"/>
      <c r="E178" s="262"/>
      <c r="F178" s="262"/>
      <c r="G178" s="262"/>
      <c r="H178" s="262"/>
      <c r="J178" s="326"/>
      <c r="K178" s="265"/>
      <c r="L178" s="326">
        <v>190000</v>
      </c>
    </row>
    <row r="179" spans="1:12" s="261" customFormat="1" ht="18" customHeight="1">
      <c r="A179" s="251"/>
      <c r="B179" s="251"/>
      <c r="C179" s="294" t="s">
        <v>265</v>
      </c>
      <c r="D179" s="262"/>
      <c r="E179" s="262"/>
      <c r="F179" s="262"/>
      <c r="G179" s="262"/>
      <c r="H179" s="262"/>
      <c r="J179" s="326"/>
      <c r="K179" s="265"/>
      <c r="L179" s="326">
        <v>76398</v>
      </c>
    </row>
    <row r="180" spans="1:12" s="261" customFormat="1" ht="9" customHeight="1">
      <c r="A180" s="251"/>
      <c r="B180" s="251"/>
      <c r="C180" s="301"/>
      <c r="D180" s="262"/>
      <c r="E180" s="262"/>
      <c r="F180" s="262"/>
      <c r="G180" s="262"/>
      <c r="H180" s="262"/>
      <c r="J180" s="326"/>
      <c r="K180" s="265"/>
      <c r="L180" s="339"/>
    </row>
    <row r="181" spans="1:12" s="261" customFormat="1" ht="21" customHeight="1">
      <c r="A181" s="251"/>
      <c r="B181" s="251"/>
      <c r="C181" s="310"/>
      <c r="D181" s="262"/>
      <c r="E181" s="262"/>
      <c r="F181" s="262"/>
      <c r="G181" s="262"/>
      <c r="H181" s="262"/>
      <c r="J181" s="328"/>
      <c r="K181" s="265"/>
      <c r="L181" s="328">
        <f>SUM(L176:L180)</f>
        <v>993561</v>
      </c>
    </row>
    <row r="182" spans="1:12" s="261" customFormat="1" ht="18" customHeight="1">
      <c r="A182" s="251"/>
      <c r="B182" s="251"/>
      <c r="C182" s="294" t="s">
        <v>94</v>
      </c>
      <c r="D182" s="262"/>
      <c r="E182" s="262"/>
      <c r="F182" s="262"/>
      <c r="G182" s="262"/>
      <c r="H182" s="262"/>
      <c r="J182" s="340"/>
      <c r="K182" s="265"/>
      <c r="L182" s="340">
        <v>376060</v>
      </c>
    </row>
    <row r="183" spans="1:12" s="261" customFormat="1" ht="18.75" customHeight="1" thickBot="1">
      <c r="A183" s="251"/>
      <c r="B183" s="251"/>
      <c r="C183" s="310"/>
      <c r="D183" s="262"/>
      <c r="E183" s="262"/>
      <c r="F183" s="262"/>
      <c r="G183" s="262"/>
      <c r="H183" s="262"/>
      <c r="J183" s="328"/>
      <c r="K183" s="265"/>
      <c r="L183" s="341">
        <f>L181-L182</f>
        <v>617501</v>
      </c>
    </row>
    <row r="184" spans="1:12" s="261" customFormat="1" ht="3.75" customHeight="1">
      <c r="A184" s="251"/>
      <c r="B184" s="251"/>
      <c r="C184" s="310"/>
      <c r="D184" s="262"/>
      <c r="E184" s="262"/>
      <c r="F184" s="262"/>
      <c r="G184" s="262"/>
      <c r="H184" s="262"/>
      <c r="J184" s="328"/>
      <c r="K184" s="265"/>
      <c r="L184" s="328"/>
    </row>
    <row r="185" spans="1:12" s="261" customFormat="1" ht="18" customHeight="1">
      <c r="A185" s="251"/>
      <c r="B185" s="251"/>
      <c r="C185" s="310" t="s">
        <v>64</v>
      </c>
      <c r="D185" s="262"/>
      <c r="E185" s="262"/>
      <c r="F185" s="262"/>
      <c r="G185" s="262"/>
      <c r="H185" s="262"/>
      <c r="J185" s="328"/>
      <c r="K185" s="265"/>
      <c r="L185" s="328"/>
    </row>
    <row r="186" spans="1:12" s="261" customFormat="1" ht="18" customHeight="1">
      <c r="A186" s="251"/>
      <c r="B186" s="251"/>
      <c r="C186" s="342" t="s">
        <v>60</v>
      </c>
      <c r="D186" s="262"/>
      <c r="E186" s="262"/>
      <c r="F186" s="262"/>
      <c r="G186" s="262"/>
      <c r="H186" s="262"/>
      <c r="J186" s="328"/>
      <c r="K186" s="265"/>
      <c r="L186" s="328">
        <v>76959</v>
      </c>
    </row>
    <row r="187" spans="1:12" s="261" customFormat="1" ht="18" customHeight="1">
      <c r="A187" s="251"/>
      <c r="B187" s="251"/>
      <c r="C187" s="342" t="s">
        <v>61</v>
      </c>
      <c r="D187" s="262"/>
      <c r="E187" s="262"/>
      <c r="F187" s="262"/>
      <c r="G187" s="262"/>
      <c r="H187" s="262"/>
      <c r="J187" s="328"/>
      <c r="K187" s="265"/>
      <c r="L187" s="328">
        <v>35669</v>
      </c>
    </row>
    <row r="188" spans="1:12" s="261" customFormat="1" ht="18" customHeight="1">
      <c r="A188" s="251"/>
      <c r="B188" s="251"/>
      <c r="C188" s="342" t="s">
        <v>62</v>
      </c>
      <c r="D188" s="262"/>
      <c r="E188" s="262"/>
      <c r="F188" s="262"/>
      <c r="G188" s="262"/>
      <c r="H188" s="262"/>
      <c r="J188" s="328"/>
      <c r="K188" s="265"/>
      <c r="L188" s="328">
        <v>575000</v>
      </c>
    </row>
    <row r="189" spans="1:12" s="261" customFormat="1" ht="18" customHeight="1">
      <c r="A189" s="251"/>
      <c r="B189" s="251"/>
      <c r="C189" s="338" t="s">
        <v>105</v>
      </c>
      <c r="D189" s="262"/>
      <c r="E189" s="262"/>
      <c r="F189" s="262"/>
      <c r="G189" s="262"/>
      <c r="H189" s="262"/>
      <c r="J189" s="328"/>
      <c r="K189" s="265"/>
      <c r="L189" s="328">
        <v>10000</v>
      </c>
    </row>
    <row r="190" spans="1:12" s="261" customFormat="1" ht="18" customHeight="1">
      <c r="A190" s="251"/>
      <c r="B190" s="251"/>
      <c r="C190" s="342" t="s">
        <v>63</v>
      </c>
      <c r="D190" s="262"/>
      <c r="E190" s="262"/>
      <c r="F190" s="262"/>
      <c r="G190" s="262"/>
      <c r="H190" s="262"/>
      <c r="J190" s="328"/>
      <c r="K190" s="265"/>
      <c r="L190" s="328">
        <v>366060</v>
      </c>
    </row>
    <row r="191" spans="1:12" s="261" customFormat="1" ht="22.5" customHeight="1" thickBot="1">
      <c r="A191" s="251"/>
      <c r="B191" s="251"/>
      <c r="C191" s="310"/>
      <c r="D191" s="262"/>
      <c r="E191" s="262"/>
      <c r="F191" s="262"/>
      <c r="G191" s="262"/>
      <c r="H191" s="262"/>
      <c r="J191" s="328"/>
      <c r="K191" s="265"/>
      <c r="L191" s="341">
        <f>SUM(L186:L190)</f>
        <v>1063688</v>
      </c>
    </row>
    <row r="192" spans="1:12" s="261" customFormat="1" ht="3.75" customHeight="1">
      <c r="A192" s="251"/>
      <c r="B192" s="251"/>
      <c r="C192" s="310"/>
      <c r="D192" s="262"/>
      <c r="E192" s="262"/>
      <c r="F192" s="262"/>
      <c r="G192" s="262"/>
      <c r="H192" s="262"/>
      <c r="I192" s="264"/>
      <c r="K192" s="265"/>
      <c r="L192" s="264"/>
    </row>
    <row r="193" spans="1:12" s="261" customFormat="1" ht="42.75" customHeight="1">
      <c r="A193" s="251"/>
      <c r="B193" s="251"/>
      <c r="C193" s="593" t="s">
        <v>316</v>
      </c>
      <c r="D193" s="594"/>
      <c r="E193" s="594"/>
      <c r="F193" s="594"/>
      <c r="G193" s="594"/>
      <c r="H193" s="594"/>
      <c r="I193" s="594"/>
      <c r="J193" s="594"/>
      <c r="K193" s="594"/>
      <c r="L193" s="594"/>
    </row>
    <row r="194" spans="1:12" s="278" customFormat="1" ht="30.75" customHeight="1">
      <c r="A194" s="251" t="s">
        <v>37</v>
      </c>
      <c r="B194" s="251" t="s">
        <v>92</v>
      </c>
      <c r="C194" s="377" t="s">
        <v>170</v>
      </c>
      <c r="D194" s="378"/>
      <c r="E194" s="378"/>
      <c r="F194" s="378"/>
      <c r="G194" s="378"/>
      <c r="H194" s="378"/>
      <c r="I194" s="263"/>
      <c r="J194" s="379"/>
      <c r="L194" s="263"/>
    </row>
    <row r="195" spans="1:12" s="278" customFormat="1" ht="18" customHeight="1" hidden="1">
      <c r="A195" s="251"/>
      <c r="B195" s="251"/>
      <c r="C195" s="380" t="s">
        <v>130</v>
      </c>
      <c r="D195" s="381" t="s">
        <v>132</v>
      </c>
      <c r="E195" s="378"/>
      <c r="F195" s="378"/>
      <c r="G195" s="378"/>
      <c r="H195" s="378"/>
      <c r="I195" s="263"/>
      <c r="J195" s="379"/>
      <c r="L195" s="263"/>
    </row>
    <row r="196" spans="1:12" s="278" customFormat="1" ht="30.75" customHeight="1" hidden="1">
      <c r="A196" s="251"/>
      <c r="B196" s="251"/>
      <c r="D196" s="595" t="s">
        <v>164</v>
      </c>
      <c r="E196" s="584"/>
      <c r="F196" s="584"/>
      <c r="G196" s="584"/>
      <c r="H196" s="584"/>
      <c r="I196" s="584"/>
      <c r="J196" s="584"/>
      <c r="K196" s="584"/>
      <c r="L196" s="584"/>
    </row>
    <row r="197" spans="1:12" s="278" customFormat="1" ht="21" customHeight="1" hidden="1">
      <c r="A197" s="251"/>
      <c r="B197" s="251"/>
      <c r="C197" s="380" t="s">
        <v>130</v>
      </c>
      <c r="D197" s="381" t="s">
        <v>133</v>
      </c>
      <c r="E197" s="268"/>
      <c r="F197" s="268"/>
      <c r="G197" s="268"/>
      <c r="H197" s="268"/>
      <c r="I197" s="268"/>
      <c r="J197" s="268"/>
      <c r="K197" s="268"/>
      <c r="L197" s="268"/>
    </row>
    <row r="198" spans="1:12" s="278" customFormat="1" ht="21.75" customHeight="1" hidden="1">
      <c r="A198" s="251"/>
      <c r="B198" s="251"/>
      <c r="C198" s="377"/>
      <c r="D198" s="595" t="s">
        <v>134</v>
      </c>
      <c r="E198" s="584"/>
      <c r="F198" s="584"/>
      <c r="G198" s="584"/>
      <c r="H198" s="584"/>
      <c r="I198" s="584"/>
      <c r="J198" s="584"/>
      <c r="K198" s="584"/>
      <c r="L198" s="584"/>
    </row>
    <row r="199" spans="1:12" s="278" customFormat="1" ht="18" customHeight="1" hidden="1">
      <c r="A199" s="251"/>
      <c r="B199" s="251"/>
      <c r="C199" s="377"/>
      <c r="D199" s="378"/>
      <c r="E199" s="378"/>
      <c r="F199" s="378"/>
      <c r="G199" s="378"/>
      <c r="H199" s="378"/>
      <c r="I199" s="263"/>
      <c r="J199" s="379"/>
      <c r="L199" s="263"/>
    </row>
    <row r="200" spans="1:12" s="278" customFormat="1" ht="30.75" customHeight="1">
      <c r="A200" s="251"/>
      <c r="B200" s="251"/>
      <c r="C200" s="555" t="s">
        <v>304</v>
      </c>
      <c r="D200" s="586"/>
      <c r="E200" s="586"/>
      <c r="F200" s="586"/>
      <c r="G200" s="586"/>
      <c r="H200" s="586"/>
      <c r="I200" s="586"/>
      <c r="J200" s="586"/>
      <c r="K200" s="586"/>
      <c r="L200" s="586"/>
    </row>
    <row r="201" spans="1:12" s="418" customFormat="1" ht="24.75" customHeight="1">
      <c r="A201" s="272" t="s">
        <v>39</v>
      </c>
      <c r="B201" s="272" t="s">
        <v>146</v>
      </c>
      <c r="C201" s="414" t="s">
        <v>38</v>
      </c>
      <c r="D201" s="415"/>
      <c r="E201" s="415"/>
      <c r="F201" s="415"/>
      <c r="G201" s="415"/>
      <c r="H201" s="415"/>
      <c r="I201" s="416"/>
      <c r="J201" s="417"/>
      <c r="L201" s="416"/>
    </row>
    <row r="202" spans="1:2" s="261" customFormat="1" ht="3.75" customHeight="1">
      <c r="A202" s="325"/>
      <c r="B202" s="382"/>
    </row>
    <row r="203" spans="1:12" s="261" customFormat="1" ht="81.75" customHeight="1">
      <c r="A203" s="325"/>
      <c r="B203" s="382"/>
      <c r="C203" s="555" t="s">
        <v>300</v>
      </c>
      <c r="D203" s="592"/>
      <c r="E203" s="592"/>
      <c r="F203" s="592"/>
      <c r="G203" s="592"/>
      <c r="H203" s="592"/>
      <c r="I203" s="592"/>
      <c r="J203" s="592"/>
      <c r="K203" s="592"/>
      <c r="L203" s="592"/>
    </row>
    <row r="204" spans="1:12" s="261" customFormat="1" ht="42.75" customHeight="1">
      <c r="A204" s="382"/>
      <c r="B204" s="382"/>
      <c r="C204" s="555" t="s">
        <v>305</v>
      </c>
      <c r="D204" s="592"/>
      <c r="E204" s="592"/>
      <c r="F204" s="592"/>
      <c r="G204" s="592"/>
      <c r="H204" s="592"/>
      <c r="I204" s="592"/>
      <c r="J204" s="592"/>
      <c r="K204" s="592"/>
      <c r="L204" s="592"/>
    </row>
    <row r="205" spans="1:12" s="261" customFormat="1" ht="27" customHeight="1">
      <c r="A205" s="251" t="s">
        <v>40</v>
      </c>
      <c r="B205" s="251"/>
      <c r="C205" s="269" t="s">
        <v>41</v>
      </c>
      <c r="D205" s="254"/>
      <c r="E205" s="254"/>
      <c r="F205" s="254"/>
      <c r="G205" s="254"/>
      <c r="H205" s="254"/>
      <c r="I205" s="316"/>
      <c r="J205" s="265"/>
      <c r="K205" s="265"/>
      <c r="L205" s="316"/>
    </row>
    <row r="206" spans="1:12" s="261" customFormat="1" ht="67.5" customHeight="1">
      <c r="A206" s="319"/>
      <c r="B206" s="251"/>
      <c r="C206" s="591" t="s">
        <v>337</v>
      </c>
      <c r="D206" s="586"/>
      <c r="E206" s="586"/>
      <c r="F206" s="586"/>
      <c r="G206" s="586"/>
      <c r="H206" s="586"/>
      <c r="I206" s="586"/>
      <c r="J206" s="586"/>
      <c r="K206" s="586"/>
      <c r="L206" s="586"/>
    </row>
    <row r="207" spans="1:12" s="261" customFormat="1" ht="38.25" customHeight="1">
      <c r="A207" s="251" t="s">
        <v>42</v>
      </c>
      <c r="B207" s="251" t="s">
        <v>86</v>
      </c>
      <c r="C207" s="269" t="s">
        <v>166</v>
      </c>
      <c r="D207" s="254"/>
      <c r="E207" s="254"/>
      <c r="F207" s="254"/>
      <c r="G207" s="254"/>
      <c r="H207" s="254"/>
      <c r="I207" s="316"/>
      <c r="J207" s="265"/>
      <c r="K207" s="265"/>
      <c r="L207" s="316"/>
    </row>
    <row r="208" spans="1:12" s="458" customFormat="1" ht="30" customHeight="1" thickBot="1">
      <c r="A208" s="426"/>
      <c r="B208" s="426"/>
      <c r="C208" s="457"/>
      <c r="D208" s="451"/>
      <c r="E208" s="451"/>
      <c r="F208" s="451"/>
      <c r="G208" s="451"/>
      <c r="I208" s="551" t="s">
        <v>191</v>
      </c>
      <c r="J208" s="551"/>
      <c r="K208" s="551" t="s">
        <v>192</v>
      </c>
      <c r="L208" s="551"/>
    </row>
    <row r="209" spans="1:12" s="427" customFormat="1" ht="32.25" customHeight="1">
      <c r="A209" s="426"/>
      <c r="B209" s="426"/>
      <c r="C209" s="261"/>
      <c r="D209" s="254"/>
      <c r="E209" s="254"/>
      <c r="F209" s="254"/>
      <c r="G209" s="254"/>
      <c r="I209" s="459" t="s">
        <v>282</v>
      </c>
      <c r="J209" s="460" t="s">
        <v>249</v>
      </c>
      <c r="K209" s="459" t="s">
        <v>282</v>
      </c>
      <c r="L209" s="460" t="s">
        <v>249</v>
      </c>
    </row>
    <row r="210" spans="1:12" s="261" customFormat="1" ht="24" customHeight="1">
      <c r="A210" s="251" t="s">
        <v>130</v>
      </c>
      <c r="B210" s="251"/>
      <c r="C210" s="269" t="s">
        <v>135</v>
      </c>
      <c r="D210" s="254"/>
      <c r="E210" s="254"/>
      <c r="F210" s="254"/>
      <c r="G210" s="254"/>
      <c r="H210" s="254"/>
      <c r="I210" s="316"/>
      <c r="J210" s="265"/>
      <c r="K210" s="265"/>
      <c r="L210" s="316"/>
    </row>
    <row r="211" spans="1:12" s="427" customFormat="1" ht="28.5" customHeight="1">
      <c r="A211" s="426"/>
      <c r="B211" s="426"/>
      <c r="C211" s="261" t="s">
        <v>319</v>
      </c>
      <c r="D211" s="254"/>
      <c r="E211" s="254"/>
      <c r="F211" s="254"/>
      <c r="G211" s="254"/>
      <c r="I211" s="461">
        <f>'Consol PL'!E24</f>
        <v>19875.93376999977</v>
      </c>
      <c r="J211" s="462">
        <f>'Consol PL'!G24</f>
        <v>10822.890000000014</v>
      </c>
      <c r="K211" s="461">
        <f>'Consol PL'!I24</f>
        <v>57214.93376999977</v>
      </c>
      <c r="L211" s="462">
        <f>'Consol PL'!K24</f>
        <v>28829.890000000014</v>
      </c>
    </row>
    <row r="212" spans="1:12" s="427" customFormat="1" ht="26.25" customHeight="1">
      <c r="A212" s="426"/>
      <c r="B212" s="426"/>
      <c r="C212" s="261" t="s">
        <v>322</v>
      </c>
      <c r="D212" s="254"/>
      <c r="E212" s="254"/>
      <c r="F212" s="254"/>
      <c r="G212" s="254"/>
      <c r="I212" s="461">
        <v>565213.289</v>
      </c>
      <c r="J212" s="462">
        <v>409306</v>
      </c>
      <c r="K212" s="461">
        <v>553259.3556666666</v>
      </c>
      <c r="L212" s="462">
        <v>409306</v>
      </c>
    </row>
    <row r="213" spans="1:12" s="427" customFormat="1" ht="35.25" customHeight="1" thickBot="1">
      <c r="A213" s="426"/>
      <c r="B213" s="426"/>
      <c r="C213" s="261" t="s">
        <v>320</v>
      </c>
      <c r="D213" s="254"/>
      <c r="E213" s="254"/>
      <c r="F213" s="254"/>
      <c r="G213" s="254"/>
      <c r="I213" s="536">
        <f>ROUND(I211*100/I212,2)</f>
        <v>3.52</v>
      </c>
      <c r="J213" s="537">
        <f>ROUND(J211*100/J212,2)</f>
        <v>2.64</v>
      </c>
      <c r="K213" s="536">
        <f>ROUND(K211*100/K212,2)</f>
        <v>10.34</v>
      </c>
      <c r="L213" s="537">
        <f>ROUND(L211*100/L212,2)</f>
        <v>7.04</v>
      </c>
    </row>
    <row r="214" spans="1:12" s="427" customFormat="1" ht="32.25" customHeight="1">
      <c r="A214" s="426"/>
      <c r="B214" s="426"/>
      <c r="C214" s="261"/>
      <c r="D214" s="254"/>
      <c r="E214" s="254"/>
      <c r="F214" s="254"/>
      <c r="G214" s="254"/>
      <c r="I214" s="461"/>
      <c r="J214" s="462"/>
      <c r="K214" s="461"/>
      <c r="L214" s="462"/>
    </row>
    <row r="215" spans="1:12" s="427" customFormat="1" ht="32.25" customHeight="1">
      <c r="A215" s="426" t="s">
        <v>131</v>
      </c>
      <c r="B215" s="426"/>
      <c r="C215" s="269" t="s">
        <v>270</v>
      </c>
      <c r="D215" s="254"/>
      <c r="E215" s="254"/>
      <c r="F215" s="254"/>
      <c r="G215" s="254"/>
      <c r="I215" s="461"/>
      <c r="J215" s="462"/>
      <c r="K215" s="461"/>
      <c r="L215" s="462"/>
    </row>
    <row r="216" spans="1:12" s="427" customFormat="1" ht="32.25" customHeight="1">
      <c r="A216" s="426"/>
      <c r="B216" s="426"/>
      <c r="C216" s="261" t="str">
        <f>C211</f>
        <v>Net profit for the period (RM'000)</v>
      </c>
      <c r="D216" s="254"/>
      <c r="E216" s="254"/>
      <c r="F216" s="254"/>
      <c r="G216" s="254"/>
      <c r="I216" s="461">
        <f aca="true" t="shared" si="4" ref="I216:L217">I211</f>
        <v>19875.93376999977</v>
      </c>
      <c r="J216" s="462">
        <f t="shared" si="4"/>
        <v>10822.890000000014</v>
      </c>
      <c r="K216" s="461">
        <f t="shared" si="4"/>
        <v>57214.93376999977</v>
      </c>
      <c r="L216" s="462">
        <f t="shared" si="4"/>
        <v>28829.890000000014</v>
      </c>
    </row>
    <row r="217" spans="1:12" s="427" customFormat="1" ht="32.25" customHeight="1">
      <c r="A217" s="426"/>
      <c r="B217" s="426"/>
      <c r="C217" s="261" t="str">
        <f>C212</f>
        <v>Weighted average number of ordinary shares in issue ('000)</v>
      </c>
      <c r="D217" s="254"/>
      <c r="E217" s="254"/>
      <c r="F217" s="254"/>
      <c r="G217" s="254"/>
      <c r="I217" s="461">
        <f t="shared" si="4"/>
        <v>565213.289</v>
      </c>
      <c r="J217" s="462">
        <f t="shared" si="4"/>
        <v>409306</v>
      </c>
      <c r="K217" s="461">
        <f t="shared" si="4"/>
        <v>553259.3556666666</v>
      </c>
      <c r="L217" s="462">
        <f t="shared" si="4"/>
        <v>409306</v>
      </c>
    </row>
    <row r="218" spans="1:12" s="427" customFormat="1" ht="27" customHeight="1">
      <c r="A218" s="426"/>
      <c r="B218" s="426"/>
      <c r="C218" s="261" t="s">
        <v>323</v>
      </c>
      <c r="D218" s="254"/>
      <c r="E218" s="254"/>
      <c r="F218" s="254"/>
      <c r="G218" s="254"/>
      <c r="I218" s="461">
        <v>9378.360078277887</v>
      </c>
      <c r="J218" s="464">
        <v>0</v>
      </c>
      <c r="K218" s="461">
        <v>9378.360078277887</v>
      </c>
      <c r="L218" s="464">
        <v>0</v>
      </c>
    </row>
    <row r="219" spans="1:12" s="427" customFormat="1" ht="27.75" customHeight="1">
      <c r="A219" s="426"/>
      <c r="B219" s="426"/>
      <c r="C219" s="261" t="s">
        <v>321</v>
      </c>
      <c r="D219" s="254"/>
      <c r="E219" s="254"/>
      <c r="F219" s="254"/>
      <c r="G219" s="254"/>
      <c r="I219" s="461">
        <f>SUM(I217:I218)</f>
        <v>574591.6490782779</v>
      </c>
      <c r="J219" s="462">
        <f>SUM(J217:J218)</f>
        <v>409306</v>
      </c>
      <c r="K219" s="461">
        <f>SUM(K217:K218)</f>
        <v>562637.7157449445</v>
      </c>
      <c r="L219" s="462">
        <f>SUM(L217:L218)</f>
        <v>409306</v>
      </c>
    </row>
    <row r="220" spans="1:12" ht="35.25" customHeight="1" thickBot="1">
      <c r="A220" s="9"/>
      <c r="B220" s="9"/>
      <c r="C220" s="2" t="s">
        <v>326</v>
      </c>
      <c r="I220" s="536">
        <f>I216*100/I219</f>
        <v>3.4591407309666677</v>
      </c>
      <c r="J220" s="537">
        <f>J216*100/J219</f>
        <v>2.6442050690681334</v>
      </c>
      <c r="K220" s="536">
        <f>K216*100/K219</f>
        <v>10.169054112244494</v>
      </c>
      <c r="L220" s="537">
        <f>L216*100/L219</f>
        <v>7.043603074472403</v>
      </c>
    </row>
    <row r="221" spans="1:12" ht="10.5" customHeight="1" hidden="1">
      <c r="A221" s="9"/>
      <c r="B221" s="9"/>
      <c r="C221" s="367"/>
      <c r="D221" s="367"/>
      <c r="E221" s="367"/>
      <c r="F221" s="367"/>
      <c r="G221" s="367"/>
      <c r="H221" s="367"/>
      <c r="I221" s="367"/>
      <c r="J221" s="373"/>
      <c r="K221" s="373"/>
      <c r="L221" s="371"/>
    </row>
    <row r="222" spans="1:12" s="261" customFormat="1" ht="2.25" customHeight="1" hidden="1">
      <c r="A222" s="251"/>
      <c r="B222" s="251"/>
      <c r="C222" s="332"/>
      <c r="D222" s="254"/>
      <c r="E222" s="254"/>
      <c r="F222" s="254"/>
      <c r="G222" s="254"/>
      <c r="H222" s="254"/>
      <c r="I222" s="316"/>
      <c r="J222" s="265"/>
      <c r="K222" s="265"/>
      <c r="L222" s="316"/>
    </row>
    <row r="223" spans="1:12" ht="18" customHeight="1">
      <c r="A223" s="251"/>
      <c r="B223" s="251"/>
      <c r="C223" s="590"/>
      <c r="D223" s="590"/>
      <c r="E223" s="590"/>
      <c r="F223" s="590"/>
      <c r="G223" s="590"/>
      <c r="H223" s="590"/>
      <c r="I223" s="590"/>
      <c r="J223" s="590"/>
      <c r="K223" s="590"/>
      <c r="L223" s="590"/>
    </row>
    <row r="224" spans="1:12" s="261" customFormat="1" ht="32.25" customHeight="1">
      <c r="A224" s="251" t="s">
        <v>43</v>
      </c>
      <c r="B224" s="251"/>
      <c r="C224" s="257" t="s">
        <v>217</v>
      </c>
      <c r="D224" s="262"/>
      <c r="E224" s="262"/>
      <c r="F224" s="262"/>
      <c r="G224" s="317"/>
      <c r="H224" s="392"/>
      <c r="I224" s="317"/>
      <c r="J224" s="317"/>
      <c r="K224" s="392"/>
      <c r="L224" s="317"/>
    </row>
    <row r="225" spans="1:12" s="261" customFormat="1" ht="22.5" customHeight="1" thickBot="1">
      <c r="A225" s="251"/>
      <c r="B225" s="251"/>
      <c r="C225" s="257"/>
      <c r="D225" s="262"/>
      <c r="E225" s="262"/>
      <c r="F225" s="262"/>
      <c r="G225" s="589" t="s">
        <v>192</v>
      </c>
      <c r="H225" s="589"/>
      <c r="I225" s="589"/>
      <c r="J225" s="288"/>
      <c r="K225" s="287"/>
      <c r="L225" s="288"/>
    </row>
    <row r="226" spans="1:15" s="261" customFormat="1" ht="22.5" customHeight="1">
      <c r="A226" s="251"/>
      <c r="B226" s="251"/>
      <c r="C226" s="257"/>
      <c r="D226" s="262"/>
      <c r="E226" s="262"/>
      <c r="F226" s="262"/>
      <c r="G226" s="393" t="s">
        <v>44</v>
      </c>
      <c r="H226" s="394"/>
      <c r="I226" s="393" t="s">
        <v>249</v>
      </c>
      <c r="J226" s="317"/>
      <c r="K226" s="392"/>
      <c r="L226" s="317"/>
      <c r="M226" s="260"/>
      <c r="N226" s="260"/>
      <c r="O226" s="260"/>
    </row>
    <row r="227" spans="1:12" s="347" customFormat="1" ht="21.75" customHeight="1">
      <c r="A227" s="346" t="s">
        <v>95</v>
      </c>
      <c r="B227" s="346"/>
      <c r="C227" s="395" t="s">
        <v>219</v>
      </c>
      <c r="G227" s="396"/>
      <c r="H227" s="390"/>
      <c r="I227" s="396"/>
      <c r="J227" s="397"/>
      <c r="L227" s="398"/>
    </row>
    <row r="228" spans="1:12" s="347" customFormat="1" ht="21.75" customHeight="1">
      <c r="A228" s="346"/>
      <c r="B228" s="346"/>
      <c r="C228" s="347" t="s">
        <v>220</v>
      </c>
      <c r="G228" s="396">
        <v>45610</v>
      </c>
      <c r="H228" s="390"/>
      <c r="I228" s="396">
        <v>38728</v>
      </c>
      <c r="J228" s="397"/>
      <c r="L228" s="398"/>
    </row>
    <row r="229" spans="1:12" s="347" customFormat="1" ht="21.75" customHeight="1">
      <c r="A229" s="346"/>
      <c r="B229" s="346"/>
      <c r="C229" s="347" t="s">
        <v>221</v>
      </c>
      <c r="G229" s="396">
        <v>34320</v>
      </c>
      <c r="H229" s="390"/>
      <c r="I229" s="396">
        <v>41290</v>
      </c>
      <c r="J229" s="397"/>
      <c r="L229" s="398"/>
    </row>
    <row r="230" spans="1:12" s="347" customFormat="1" ht="21.75" customHeight="1">
      <c r="A230" s="346"/>
      <c r="B230" s="346"/>
      <c r="G230" s="445">
        <f>SUM(G228:G229)</f>
        <v>79930</v>
      </c>
      <c r="H230" s="449"/>
      <c r="I230" s="445">
        <f>SUM(I228:I229)</f>
        <v>80018</v>
      </c>
      <c r="J230" s="397"/>
      <c r="L230" s="398"/>
    </row>
    <row r="231" spans="1:12" s="347" customFormat="1" ht="21.75" customHeight="1">
      <c r="A231" s="346"/>
      <c r="B231" s="346"/>
      <c r="C231" s="347" t="s">
        <v>222</v>
      </c>
      <c r="G231" s="396">
        <v>0</v>
      </c>
      <c r="H231" s="390"/>
      <c r="I231" s="396">
        <v>146</v>
      </c>
      <c r="J231" s="397"/>
      <c r="L231" s="398"/>
    </row>
    <row r="232" spans="1:12" s="347" customFormat="1" ht="21.75" customHeight="1">
      <c r="A232" s="346"/>
      <c r="B232" s="346"/>
      <c r="C232" s="347" t="s">
        <v>145</v>
      </c>
      <c r="G232" s="396">
        <v>571</v>
      </c>
      <c r="H232" s="390"/>
      <c r="I232" s="396">
        <v>561</v>
      </c>
      <c r="J232" s="397"/>
      <c r="L232" s="398"/>
    </row>
    <row r="233" spans="1:12" s="347" customFormat="1" ht="21.75" customHeight="1" thickBot="1">
      <c r="A233" s="346"/>
      <c r="B233" s="346"/>
      <c r="G233" s="366">
        <f>SUM(G230:G232)</f>
        <v>80501</v>
      </c>
      <c r="H233" s="450"/>
      <c r="I233" s="366">
        <f>SUM(I230:I232)</f>
        <v>80725</v>
      </c>
      <c r="J233" s="397"/>
      <c r="L233" s="398"/>
    </row>
    <row r="234" spans="1:17" ht="18.75">
      <c r="A234" s="237" t="s">
        <v>158</v>
      </c>
      <c r="C234" s="383" t="s">
        <v>197</v>
      </c>
      <c r="I234" s="349"/>
      <c r="M234" s="260"/>
      <c r="N234" s="260"/>
      <c r="O234" s="260"/>
      <c r="P234" s="261"/>
      <c r="Q234" s="399"/>
    </row>
    <row r="235" spans="9:17" ht="6" customHeight="1">
      <c r="I235" s="349"/>
      <c r="M235" s="400"/>
      <c r="N235" s="400"/>
      <c r="O235" s="401"/>
      <c r="P235" s="401"/>
      <c r="Q235" s="401"/>
    </row>
    <row r="236" spans="3:17" ht="18.75">
      <c r="C236" s="242" t="s">
        <v>200</v>
      </c>
      <c r="G236" s="359">
        <v>529370</v>
      </c>
      <c r="H236" s="349"/>
      <c r="I236" s="359">
        <v>511049</v>
      </c>
      <c r="M236" s="400"/>
      <c r="N236" s="400"/>
      <c r="O236" s="401"/>
      <c r="P236" s="401"/>
      <c r="Q236" s="401"/>
    </row>
    <row r="237" spans="1:17" s="347" customFormat="1" ht="21.75" customHeight="1">
      <c r="A237" s="346"/>
      <c r="B237" s="346"/>
      <c r="C237" s="347" t="s">
        <v>240</v>
      </c>
      <c r="G237" s="359">
        <v>9000</v>
      </c>
      <c r="H237" s="349"/>
      <c r="I237" s="359">
        <v>199000</v>
      </c>
      <c r="J237" s="397"/>
      <c r="L237" s="398"/>
      <c r="M237" s="400"/>
      <c r="N237" s="400"/>
      <c r="O237" s="400"/>
      <c r="P237" s="400"/>
      <c r="Q237" s="400"/>
    </row>
    <row r="238" spans="1:17" s="347" customFormat="1" ht="21.75" customHeight="1">
      <c r="A238" s="346" t="s">
        <v>159</v>
      </c>
      <c r="B238" s="346"/>
      <c r="C238" s="395" t="s">
        <v>223</v>
      </c>
      <c r="G238" s="359"/>
      <c r="H238" s="349"/>
      <c r="I238" s="396"/>
      <c r="J238" s="397"/>
      <c r="L238" s="398"/>
      <c r="M238" s="402"/>
      <c r="N238" s="402"/>
      <c r="O238" s="402"/>
      <c r="P238" s="402"/>
      <c r="Q238" s="402"/>
    </row>
    <row r="239" spans="1:17" s="347" customFormat="1" ht="21" customHeight="1">
      <c r="A239" s="346"/>
      <c r="B239" s="346"/>
      <c r="C239" s="347" t="s">
        <v>252</v>
      </c>
      <c r="G239" s="396">
        <v>345</v>
      </c>
      <c r="H239" s="390"/>
      <c r="I239" s="396">
        <v>265</v>
      </c>
      <c r="J239" s="397"/>
      <c r="L239" s="398"/>
      <c r="M239" s="402"/>
      <c r="N239" s="402"/>
      <c r="O239" s="402"/>
      <c r="P239" s="402"/>
      <c r="Q239" s="402"/>
    </row>
    <row r="240" spans="1:17" s="347" customFormat="1" ht="21.75" customHeight="1">
      <c r="A240" s="346"/>
      <c r="B240" s="346"/>
      <c r="C240" s="347" t="s">
        <v>253</v>
      </c>
      <c r="G240" s="396">
        <v>1725</v>
      </c>
      <c r="H240" s="390"/>
      <c r="I240" s="396">
        <v>1518</v>
      </c>
      <c r="J240" s="397"/>
      <c r="L240" s="398"/>
      <c r="M240" s="402"/>
      <c r="N240" s="402"/>
      <c r="O240" s="402"/>
      <c r="P240" s="402"/>
      <c r="Q240" s="402"/>
    </row>
    <row r="241" spans="1:17" s="347" customFormat="1" ht="21.75" customHeight="1">
      <c r="A241" s="346"/>
      <c r="B241" s="346"/>
      <c r="C241" s="347" t="s">
        <v>254</v>
      </c>
      <c r="G241" s="396">
        <v>1050</v>
      </c>
      <c r="H241" s="390"/>
      <c r="I241" s="396">
        <v>708</v>
      </c>
      <c r="J241" s="397"/>
      <c r="L241" s="398"/>
      <c r="M241" s="402"/>
      <c r="N241" s="402"/>
      <c r="O241" s="402"/>
      <c r="P241" s="402"/>
      <c r="Q241" s="402"/>
    </row>
    <row r="242" spans="1:17" s="347" customFormat="1" ht="18.75" customHeight="1">
      <c r="A242" s="346"/>
      <c r="B242" s="346"/>
      <c r="C242" s="347" t="s">
        <v>218</v>
      </c>
      <c r="G242" s="534">
        <v>3.53</v>
      </c>
      <c r="H242" s="535"/>
      <c r="I242" s="534">
        <v>2.87</v>
      </c>
      <c r="J242" s="397"/>
      <c r="L242" s="398"/>
      <c r="M242" s="402"/>
      <c r="N242" s="402"/>
      <c r="O242" s="402"/>
      <c r="P242" s="402"/>
      <c r="Q242" s="402"/>
    </row>
    <row r="243" spans="1:12" s="347" customFormat="1" ht="11.25" customHeight="1">
      <c r="A243" s="346"/>
      <c r="B243" s="346"/>
      <c r="G243" s="396"/>
      <c r="H243" s="390"/>
      <c r="I243" s="396"/>
      <c r="J243" s="397"/>
      <c r="L243" s="398"/>
    </row>
    <row r="244" spans="1:12" s="349" customFormat="1" ht="18.75">
      <c r="A244" s="237"/>
      <c r="B244" s="237"/>
      <c r="I244" s="269"/>
      <c r="J244" s="332"/>
      <c r="L244" s="269"/>
    </row>
    <row r="245" spans="1:12" s="349" customFormat="1" ht="18.75">
      <c r="A245" s="237"/>
      <c r="B245" s="237"/>
      <c r="I245" s="269"/>
      <c r="J245" s="332"/>
      <c r="L245" s="269"/>
    </row>
    <row r="246" spans="1:12" s="349" customFormat="1" ht="18.75">
      <c r="A246" s="237"/>
      <c r="B246" s="237"/>
      <c r="C246" s="242"/>
      <c r="D246" s="242"/>
      <c r="E246" s="242"/>
      <c r="F246" s="242"/>
      <c r="G246" s="359"/>
      <c r="H246" s="465"/>
      <c r="I246" s="359"/>
      <c r="J246" s="332"/>
      <c r="L246" s="269"/>
    </row>
    <row r="247" spans="1:12" s="349" customFormat="1" ht="18.75">
      <c r="A247" s="237"/>
      <c r="B247" s="237"/>
      <c r="C247" s="347"/>
      <c r="D247" s="347"/>
      <c r="E247" s="347"/>
      <c r="F247" s="347"/>
      <c r="G247" s="359"/>
      <c r="H247" s="465"/>
      <c r="I247" s="396"/>
      <c r="J247" s="332"/>
      <c r="L247" s="269"/>
    </row>
    <row r="248" spans="1:12" s="349" customFormat="1" ht="18.75">
      <c r="A248" s="237"/>
      <c r="B248" s="237"/>
      <c r="C248" s="395"/>
      <c r="D248" s="347"/>
      <c r="E248" s="347"/>
      <c r="F248" s="347"/>
      <c r="G248" s="359"/>
      <c r="H248" s="465"/>
      <c r="I248" s="396"/>
      <c r="J248" s="332"/>
      <c r="L248" s="269"/>
    </row>
    <row r="249" spans="1:12" s="349" customFormat="1" ht="18.75">
      <c r="A249" s="237"/>
      <c r="B249" s="237"/>
      <c r="C249" s="347"/>
      <c r="D249" s="347"/>
      <c r="E249" s="347"/>
      <c r="F249" s="347"/>
      <c r="G249" s="396"/>
      <c r="H249" s="465"/>
      <c r="I249" s="396"/>
      <c r="J249" s="332"/>
      <c r="L249" s="269"/>
    </row>
    <row r="250" spans="1:12" s="349" customFormat="1" ht="18.75">
      <c r="A250" s="237"/>
      <c r="B250" s="237"/>
      <c r="C250" s="347"/>
      <c r="D250" s="347"/>
      <c r="E250" s="347"/>
      <c r="F250" s="347"/>
      <c r="G250" s="396"/>
      <c r="H250" s="465"/>
      <c r="I250" s="396"/>
      <c r="J250" s="332"/>
      <c r="L250" s="269"/>
    </row>
    <row r="251" spans="1:12" s="349" customFormat="1" ht="18.75">
      <c r="A251" s="237"/>
      <c r="B251" s="237"/>
      <c r="C251" s="347"/>
      <c r="D251" s="347"/>
      <c r="E251" s="347"/>
      <c r="F251" s="347"/>
      <c r="G251" s="396"/>
      <c r="H251" s="465"/>
      <c r="I251" s="396"/>
      <c r="J251" s="332"/>
      <c r="L251" s="269"/>
    </row>
    <row r="252" spans="1:12" s="349" customFormat="1" ht="18.75">
      <c r="A252" s="237"/>
      <c r="B252" s="237"/>
      <c r="C252" s="347"/>
      <c r="D252" s="347"/>
      <c r="E252" s="347"/>
      <c r="F252" s="347"/>
      <c r="G252" s="403"/>
      <c r="I252" s="403"/>
      <c r="J252" s="332"/>
      <c r="L252" s="269"/>
    </row>
    <row r="253" spans="1:12" s="349" customFormat="1" ht="18.75">
      <c r="A253" s="237"/>
      <c r="B253" s="237"/>
      <c r="I253" s="269"/>
      <c r="J253" s="332"/>
      <c r="L253" s="269"/>
    </row>
    <row r="254" spans="1:12" s="349" customFormat="1" ht="18.75">
      <c r="A254" s="237"/>
      <c r="B254" s="237"/>
      <c r="I254" s="269"/>
      <c r="J254" s="332"/>
      <c r="L254" s="269"/>
    </row>
    <row r="255" spans="1:12" s="349" customFormat="1" ht="18.75">
      <c r="A255" s="237"/>
      <c r="B255" s="237"/>
      <c r="C255" s="242"/>
      <c r="D255" s="242"/>
      <c r="E255" s="242"/>
      <c r="F255" s="242"/>
      <c r="G255" s="359"/>
      <c r="I255" s="359"/>
      <c r="J255" s="332"/>
      <c r="L255" s="269"/>
    </row>
    <row r="256" spans="1:12" s="349" customFormat="1" ht="18.75">
      <c r="A256" s="237"/>
      <c r="B256" s="237"/>
      <c r="C256" s="347"/>
      <c r="D256" s="347"/>
      <c r="E256" s="347"/>
      <c r="F256" s="347"/>
      <c r="G256" s="359"/>
      <c r="I256" s="359"/>
      <c r="J256" s="332"/>
      <c r="L256" s="269"/>
    </row>
    <row r="257" spans="1:12" s="349" customFormat="1" ht="18.75">
      <c r="A257" s="237"/>
      <c r="B257" s="237"/>
      <c r="C257" s="395"/>
      <c r="D257" s="347"/>
      <c r="E257" s="347"/>
      <c r="F257" s="347"/>
      <c r="G257" s="359"/>
      <c r="I257" s="396"/>
      <c r="J257" s="332"/>
      <c r="L257" s="269"/>
    </row>
    <row r="258" spans="1:12" s="349" customFormat="1" ht="18.75">
      <c r="A258" s="237"/>
      <c r="B258" s="237"/>
      <c r="C258" s="347"/>
      <c r="D258" s="347"/>
      <c r="E258" s="347"/>
      <c r="F258" s="347"/>
      <c r="G258" s="396"/>
      <c r="I258" s="396"/>
      <c r="J258" s="332"/>
      <c r="L258" s="269"/>
    </row>
    <row r="259" spans="1:12" s="349" customFormat="1" ht="18.75">
      <c r="A259" s="237"/>
      <c r="B259" s="237"/>
      <c r="C259" s="347"/>
      <c r="D259" s="347"/>
      <c r="E259" s="347"/>
      <c r="F259" s="347"/>
      <c r="G259" s="396"/>
      <c r="I259" s="396"/>
      <c r="J259" s="332"/>
      <c r="L259" s="269"/>
    </row>
    <row r="260" spans="1:12" s="349" customFormat="1" ht="18.75">
      <c r="A260" s="237"/>
      <c r="B260" s="237"/>
      <c r="C260" s="347"/>
      <c r="D260" s="347"/>
      <c r="E260" s="347"/>
      <c r="F260" s="347"/>
      <c r="G260" s="396"/>
      <c r="I260" s="396"/>
      <c r="J260" s="332"/>
      <c r="L260" s="269"/>
    </row>
    <row r="261" spans="1:12" s="349" customFormat="1" ht="18.75">
      <c r="A261" s="237"/>
      <c r="B261" s="237"/>
      <c r="C261" s="347"/>
      <c r="D261" s="347"/>
      <c r="E261" s="347"/>
      <c r="F261" s="347"/>
      <c r="G261" s="403"/>
      <c r="I261" s="403"/>
      <c r="J261" s="332"/>
      <c r="L261" s="269"/>
    </row>
    <row r="262" spans="1:12" s="349" customFormat="1" ht="18.75">
      <c r="A262" s="237"/>
      <c r="B262" s="237"/>
      <c r="I262" s="269"/>
      <c r="J262" s="332"/>
      <c r="L262" s="269"/>
    </row>
    <row r="263" spans="1:12" s="349" customFormat="1" ht="18.75">
      <c r="A263" s="237"/>
      <c r="B263" s="237"/>
      <c r="I263" s="269"/>
      <c r="J263" s="332"/>
      <c r="L263" s="269"/>
    </row>
    <row r="264" spans="1:12" s="349" customFormat="1" ht="18.75">
      <c r="A264" s="237"/>
      <c r="B264" s="237"/>
      <c r="I264" s="269"/>
      <c r="J264" s="332"/>
      <c r="L264" s="269"/>
    </row>
    <row r="265" spans="1:12" s="349" customFormat="1" ht="18.75">
      <c r="A265" s="237"/>
      <c r="B265" s="237"/>
      <c r="I265" s="269"/>
      <c r="J265" s="332"/>
      <c r="L265" s="269"/>
    </row>
    <row r="266" spans="1:12" s="349" customFormat="1" ht="18.75">
      <c r="A266" s="237"/>
      <c r="B266" s="237"/>
      <c r="I266" s="269"/>
      <c r="J266" s="332"/>
      <c r="L266" s="269"/>
    </row>
    <row r="267" spans="1:12" s="349" customFormat="1" ht="18.75">
      <c r="A267" s="237"/>
      <c r="B267" s="237"/>
      <c r="I267" s="269"/>
      <c r="J267" s="332"/>
      <c r="L267" s="269"/>
    </row>
    <row r="268" spans="1:12" s="349" customFormat="1" ht="18.75">
      <c r="A268" s="237"/>
      <c r="B268" s="237"/>
      <c r="I268" s="269"/>
      <c r="J268" s="332"/>
      <c r="L268" s="269"/>
    </row>
    <row r="269" spans="1:12" s="349" customFormat="1" ht="18.75">
      <c r="A269" s="237"/>
      <c r="B269" s="237"/>
      <c r="I269" s="269"/>
      <c r="J269" s="332"/>
      <c r="L269" s="269"/>
    </row>
    <row r="270" spans="1:12" s="349" customFormat="1" ht="18.75">
      <c r="A270" s="237"/>
      <c r="B270" s="237"/>
      <c r="I270" s="269"/>
      <c r="J270" s="332"/>
      <c r="L270" s="269"/>
    </row>
    <row r="271" spans="1:12" s="349" customFormat="1" ht="18.75">
      <c r="A271" s="237"/>
      <c r="B271" s="237"/>
      <c r="I271" s="269"/>
      <c r="J271" s="332"/>
      <c r="L271" s="269"/>
    </row>
    <row r="272" spans="1:12" s="349" customFormat="1" ht="18.75">
      <c r="A272" s="237"/>
      <c r="B272" s="237"/>
      <c r="I272" s="269"/>
      <c r="J272" s="332"/>
      <c r="L272" s="269"/>
    </row>
    <row r="273" spans="1:12" s="349" customFormat="1" ht="18.75">
      <c r="A273" s="237"/>
      <c r="B273" s="237"/>
      <c r="I273" s="269"/>
      <c r="J273" s="332"/>
      <c r="L273" s="269"/>
    </row>
    <row r="274" spans="1:12" s="349" customFormat="1" ht="18.75">
      <c r="A274" s="237"/>
      <c r="B274" s="237"/>
      <c r="I274" s="269"/>
      <c r="J274" s="332"/>
      <c r="L274" s="269"/>
    </row>
    <row r="275" spans="1:12" s="349" customFormat="1" ht="18.75">
      <c r="A275" s="237"/>
      <c r="B275" s="237"/>
      <c r="I275" s="269"/>
      <c r="J275" s="332"/>
      <c r="L275" s="269"/>
    </row>
    <row r="276" spans="1:12" s="349" customFormat="1" ht="18.75">
      <c r="A276" s="237"/>
      <c r="B276" s="237"/>
      <c r="I276" s="269"/>
      <c r="J276" s="332"/>
      <c r="L276" s="269"/>
    </row>
    <row r="277" spans="1:12" s="349" customFormat="1" ht="18.75">
      <c r="A277" s="237"/>
      <c r="B277" s="237"/>
      <c r="I277" s="269"/>
      <c r="J277" s="332"/>
      <c r="L277" s="269"/>
    </row>
    <row r="278" spans="1:12" s="349" customFormat="1" ht="18.75">
      <c r="A278" s="237"/>
      <c r="B278" s="237"/>
      <c r="I278" s="269"/>
      <c r="J278" s="332"/>
      <c r="L278" s="269"/>
    </row>
    <row r="279" spans="1:12" s="349" customFormat="1" ht="18.75">
      <c r="A279" s="237"/>
      <c r="B279" s="237"/>
      <c r="I279" s="269"/>
      <c r="J279" s="332"/>
      <c r="L279" s="269"/>
    </row>
    <row r="280" spans="1:12" s="349" customFormat="1" ht="18.75">
      <c r="A280" s="237"/>
      <c r="B280" s="237"/>
      <c r="I280" s="269"/>
      <c r="J280" s="332"/>
      <c r="L280" s="269"/>
    </row>
    <row r="281" spans="1:12" s="349" customFormat="1" ht="18.75">
      <c r="A281" s="237"/>
      <c r="B281" s="237"/>
      <c r="I281" s="269"/>
      <c r="J281" s="332"/>
      <c r="L281" s="269"/>
    </row>
    <row r="282" spans="1:12" s="349" customFormat="1" ht="18.75">
      <c r="A282" s="237"/>
      <c r="B282" s="237"/>
      <c r="I282" s="269"/>
      <c r="J282" s="332"/>
      <c r="L282" s="269"/>
    </row>
    <row r="283" spans="1:12" s="349" customFormat="1" ht="18.75">
      <c r="A283" s="237"/>
      <c r="B283" s="237"/>
      <c r="I283" s="269"/>
      <c r="J283" s="332"/>
      <c r="L283" s="269"/>
    </row>
    <row r="284" spans="1:12" s="349" customFormat="1" ht="18.75">
      <c r="A284" s="237"/>
      <c r="B284" s="237"/>
      <c r="I284" s="269"/>
      <c r="J284" s="332"/>
      <c r="L284" s="269"/>
    </row>
    <row r="285" spans="1:12" s="349" customFormat="1" ht="18.75">
      <c r="A285" s="237"/>
      <c r="B285" s="237"/>
      <c r="I285" s="269"/>
      <c r="J285" s="332"/>
      <c r="L285" s="269"/>
    </row>
    <row r="286" spans="1:12" s="349" customFormat="1" ht="18.75">
      <c r="A286" s="237"/>
      <c r="B286" s="237"/>
      <c r="I286" s="269"/>
      <c r="J286" s="332"/>
      <c r="L286" s="269"/>
    </row>
    <row r="287" spans="1:12" s="349" customFormat="1" ht="18.75">
      <c r="A287" s="237"/>
      <c r="B287" s="237"/>
      <c r="I287" s="269"/>
      <c r="J287" s="332"/>
      <c r="L287" s="269"/>
    </row>
    <row r="288" spans="1:12" s="349" customFormat="1" ht="18.75">
      <c r="A288" s="237"/>
      <c r="B288" s="237"/>
      <c r="I288" s="269"/>
      <c r="J288" s="332"/>
      <c r="L288" s="269"/>
    </row>
    <row r="289" spans="1:12" s="349" customFormat="1" ht="18.75">
      <c r="A289" s="237"/>
      <c r="B289" s="237"/>
      <c r="I289" s="269"/>
      <c r="J289" s="332"/>
      <c r="L289" s="269"/>
    </row>
    <row r="290" spans="1:12" s="349" customFormat="1" ht="18.75">
      <c r="A290" s="237"/>
      <c r="B290" s="237"/>
      <c r="I290" s="269"/>
      <c r="J290" s="332"/>
      <c r="L290" s="269"/>
    </row>
    <row r="291" spans="1:12" s="349" customFormat="1" ht="18.75">
      <c r="A291" s="237"/>
      <c r="B291" s="237"/>
      <c r="I291" s="269"/>
      <c r="J291" s="332"/>
      <c r="L291" s="269"/>
    </row>
    <row r="292" spans="1:12" s="349" customFormat="1" ht="18.75">
      <c r="A292" s="237"/>
      <c r="B292" s="237"/>
      <c r="I292" s="269"/>
      <c r="J292" s="332"/>
      <c r="L292" s="269"/>
    </row>
    <row r="293" spans="1:12" s="349" customFormat="1" ht="18.75">
      <c r="A293" s="237"/>
      <c r="B293" s="237"/>
      <c r="I293" s="269"/>
      <c r="J293" s="332"/>
      <c r="L293" s="269"/>
    </row>
    <row r="294" spans="1:12" s="349" customFormat="1" ht="18.75">
      <c r="A294" s="237"/>
      <c r="B294" s="237"/>
      <c r="I294" s="269"/>
      <c r="J294" s="332"/>
      <c r="L294" s="269"/>
    </row>
    <row r="295" spans="1:12" s="349" customFormat="1" ht="18.75">
      <c r="A295" s="237"/>
      <c r="B295" s="237"/>
      <c r="I295" s="269"/>
      <c r="J295" s="332"/>
      <c r="L295" s="269"/>
    </row>
    <row r="296" spans="1:12" s="349" customFormat="1" ht="18.75">
      <c r="A296" s="237"/>
      <c r="B296" s="237"/>
      <c r="I296" s="269"/>
      <c r="J296" s="332"/>
      <c r="L296" s="269"/>
    </row>
    <row r="297" spans="1:12" s="349" customFormat="1" ht="18.75">
      <c r="A297" s="237"/>
      <c r="B297" s="237"/>
      <c r="I297" s="269"/>
      <c r="J297" s="332"/>
      <c r="L297" s="269"/>
    </row>
    <row r="298" spans="1:12" s="349" customFormat="1" ht="18.75">
      <c r="A298" s="237"/>
      <c r="B298" s="237"/>
      <c r="I298" s="269"/>
      <c r="J298" s="332"/>
      <c r="L298" s="269"/>
    </row>
    <row r="299" spans="1:12" s="349" customFormat="1" ht="18.75">
      <c r="A299" s="237"/>
      <c r="B299" s="237"/>
      <c r="I299" s="269"/>
      <c r="J299" s="332"/>
      <c r="L299" s="269"/>
    </row>
    <row r="300" spans="1:12" s="349" customFormat="1" ht="18.75">
      <c r="A300" s="237"/>
      <c r="B300" s="237"/>
      <c r="I300" s="269"/>
      <c r="J300" s="332"/>
      <c r="L300" s="269"/>
    </row>
    <row r="301" spans="1:12" s="349" customFormat="1" ht="18.75">
      <c r="A301" s="237"/>
      <c r="B301" s="237"/>
      <c r="I301" s="269"/>
      <c r="J301" s="332"/>
      <c r="L301" s="269"/>
    </row>
    <row r="302" spans="1:12" s="349" customFormat="1" ht="18.75">
      <c r="A302" s="237"/>
      <c r="B302" s="237"/>
      <c r="I302" s="269"/>
      <c r="J302" s="332"/>
      <c r="L302" s="269"/>
    </row>
    <row r="303" spans="1:12" s="349" customFormat="1" ht="18.75">
      <c r="A303" s="237"/>
      <c r="B303" s="237"/>
      <c r="I303" s="269"/>
      <c r="J303" s="332"/>
      <c r="L303" s="269"/>
    </row>
    <row r="304" spans="1:12" s="349" customFormat="1" ht="18.75">
      <c r="A304" s="237"/>
      <c r="B304" s="237"/>
      <c r="I304" s="269"/>
      <c r="J304" s="332"/>
      <c r="L304" s="269"/>
    </row>
    <row r="305" spans="1:12" s="349" customFormat="1" ht="18.75">
      <c r="A305" s="237"/>
      <c r="B305" s="237"/>
      <c r="I305" s="269"/>
      <c r="J305" s="332"/>
      <c r="L305" s="269"/>
    </row>
    <row r="306" spans="1:12" s="349" customFormat="1" ht="18.75">
      <c r="A306" s="237"/>
      <c r="B306" s="237"/>
      <c r="I306" s="269"/>
      <c r="J306" s="332"/>
      <c r="L306" s="269"/>
    </row>
    <row r="307" spans="1:12" s="349" customFormat="1" ht="18.75">
      <c r="A307" s="237"/>
      <c r="B307" s="237"/>
      <c r="I307" s="269"/>
      <c r="J307" s="332"/>
      <c r="L307" s="269"/>
    </row>
    <row r="308" spans="1:12" s="349" customFormat="1" ht="18.75">
      <c r="A308" s="237"/>
      <c r="B308" s="237"/>
      <c r="I308" s="269"/>
      <c r="J308" s="332"/>
      <c r="L308" s="269"/>
    </row>
    <row r="309" spans="1:12" s="349" customFormat="1" ht="18.75">
      <c r="A309" s="237"/>
      <c r="B309" s="237"/>
      <c r="I309" s="269"/>
      <c r="J309" s="332"/>
      <c r="L309" s="269"/>
    </row>
    <row r="310" spans="1:12" s="349" customFormat="1" ht="18.75">
      <c r="A310" s="237"/>
      <c r="B310" s="237"/>
      <c r="I310" s="269"/>
      <c r="J310" s="332"/>
      <c r="L310" s="269"/>
    </row>
    <row r="311" spans="1:12" s="349" customFormat="1" ht="18.75">
      <c r="A311" s="237"/>
      <c r="B311" s="237"/>
      <c r="I311" s="269"/>
      <c r="J311" s="332"/>
      <c r="L311" s="269"/>
    </row>
    <row r="312" spans="1:12" s="349" customFormat="1" ht="18.75">
      <c r="A312" s="237"/>
      <c r="B312" s="237"/>
      <c r="I312" s="269"/>
      <c r="J312" s="332"/>
      <c r="L312" s="269"/>
    </row>
    <row r="313" spans="1:12" s="349" customFormat="1" ht="18.75">
      <c r="A313" s="237"/>
      <c r="B313" s="237"/>
      <c r="I313" s="269"/>
      <c r="J313" s="332"/>
      <c r="L313" s="269"/>
    </row>
    <row r="314" spans="1:12" s="349" customFormat="1" ht="18.75">
      <c r="A314" s="237"/>
      <c r="B314" s="237"/>
      <c r="I314" s="269"/>
      <c r="J314" s="332"/>
      <c r="L314" s="269"/>
    </row>
    <row r="315" spans="1:12" s="349" customFormat="1" ht="18.75">
      <c r="A315" s="237"/>
      <c r="B315" s="237"/>
      <c r="I315" s="269"/>
      <c r="J315" s="332"/>
      <c r="L315" s="269"/>
    </row>
    <row r="316" spans="1:12" s="349" customFormat="1" ht="18.75">
      <c r="A316" s="237"/>
      <c r="B316" s="237"/>
      <c r="I316" s="269"/>
      <c r="J316" s="332"/>
      <c r="L316" s="269"/>
    </row>
    <row r="317" spans="1:12" s="349" customFormat="1" ht="18.75">
      <c r="A317" s="237"/>
      <c r="B317" s="237"/>
      <c r="I317" s="269"/>
      <c r="J317" s="332"/>
      <c r="L317" s="269"/>
    </row>
    <row r="318" spans="1:12" s="349" customFormat="1" ht="18.75">
      <c r="A318" s="237"/>
      <c r="B318" s="237"/>
      <c r="I318" s="269"/>
      <c r="J318" s="332"/>
      <c r="L318" s="269"/>
    </row>
  </sheetData>
  <mergeCells count="71">
    <mergeCell ref="C67:D67"/>
    <mergeCell ref="C170:L170"/>
    <mergeCell ref="C111:L111"/>
    <mergeCell ref="C71:D71"/>
    <mergeCell ref="H74:H75"/>
    <mergeCell ref="I74:I75"/>
    <mergeCell ref="F74:F75"/>
    <mergeCell ref="C142:L142"/>
    <mergeCell ref="C108:L108"/>
    <mergeCell ref="C106:L106"/>
    <mergeCell ref="C28:L28"/>
    <mergeCell ref="C47:D47"/>
    <mergeCell ref="C13:L13"/>
    <mergeCell ref="C41:D41"/>
    <mergeCell ref="C46:D46"/>
    <mergeCell ref="C30:L30"/>
    <mergeCell ref="C42:D42"/>
    <mergeCell ref="L74:L75"/>
    <mergeCell ref="J74:J75"/>
    <mergeCell ref="C131:L131"/>
    <mergeCell ref="C107:L107"/>
    <mergeCell ref="C113:L113"/>
    <mergeCell ref="E74:E75"/>
    <mergeCell ref="K74:K75"/>
    <mergeCell ref="G74:G75"/>
    <mergeCell ref="C109:L109"/>
    <mergeCell ref="C73:D73"/>
    <mergeCell ref="C14:L14"/>
    <mergeCell ref="C21:L21"/>
    <mergeCell ref="C17:L17"/>
    <mergeCell ref="C48:D49"/>
    <mergeCell ref="C19:L19"/>
    <mergeCell ref="C25:L25"/>
    <mergeCell ref="C26:L26"/>
    <mergeCell ref="L48:L49"/>
    <mergeCell ref="K48:K49"/>
    <mergeCell ref="C144:L144"/>
    <mergeCell ref="C169:L169"/>
    <mergeCell ref="D168:L168"/>
    <mergeCell ref="C206:L206"/>
    <mergeCell ref="C204:L204"/>
    <mergeCell ref="C203:L203"/>
    <mergeCell ref="C193:L193"/>
    <mergeCell ref="C200:L200"/>
    <mergeCell ref="D196:L196"/>
    <mergeCell ref="D198:L198"/>
    <mergeCell ref="D167:L167"/>
    <mergeCell ref="C151:I151"/>
    <mergeCell ref="C23:L23"/>
    <mergeCell ref="C82:L82"/>
    <mergeCell ref="J48:J49"/>
    <mergeCell ref="C68:D68"/>
    <mergeCell ref="F48:F49"/>
    <mergeCell ref="H48:H49"/>
    <mergeCell ref="I48:I49"/>
    <mergeCell ref="C72:D72"/>
    <mergeCell ref="E48:E49"/>
    <mergeCell ref="G225:I225"/>
    <mergeCell ref="C223:L223"/>
    <mergeCell ref="K208:L208"/>
    <mergeCell ref="I208:J208"/>
    <mergeCell ref="G48:G49"/>
    <mergeCell ref="C89:L89"/>
    <mergeCell ref="C166:L166"/>
    <mergeCell ref="C165:L165"/>
    <mergeCell ref="C91:L91"/>
    <mergeCell ref="H136:I136"/>
    <mergeCell ref="C84:L84"/>
    <mergeCell ref="C115:L115"/>
    <mergeCell ref="H121:I121"/>
    <mergeCell ref="C117:L117"/>
  </mergeCells>
  <printOptions/>
  <pageMargins left="0.72" right="0.5" top="0.75" bottom="0.45" header="0.5" footer="0.3"/>
  <pageSetup fitToWidth="6" horizontalDpi="300" verticalDpi="300" orientation="portrait" paperSize="9" scale="64" r:id="rId1"/>
  <headerFooter alignWithMargins="0">
    <oddFooter>&amp;CPage &amp;P of &amp;N</oddFooter>
  </headerFooter>
  <rowBreaks count="4" manualBreakCount="4">
    <brk id="53" max="11" man="1"/>
    <brk id="103" max="11" man="1"/>
    <brk id="131" max="11" man="1"/>
    <brk id="2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 Adzli Shaferul Ramli</cp:lastModifiedBy>
  <cp:lastPrinted>2004-08-13T04:21:04Z</cp:lastPrinted>
  <dcterms:created xsi:type="dcterms:W3CDTF">1998-02-04T06:25:46Z</dcterms:created>
  <dcterms:modified xsi:type="dcterms:W3CDTF">2004-08-13T04:24:50Z</dcterms:modified>
  <cp:category/>
  <cp:version/>
  <cp:contentType/>
  <cp:contentStatus/>
</cp:coreProperties>
</file>